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davenport\Documents\"/>
    </mc:Choice>
  </mc:AlternateContent>
  <bookViews>
    <workbookView xWindow="0" yWindow="0" windowWidth="20520" windowHeight="9465"/>
  </bookViews>
  <sheets>
    <sheet name="&lt;5 Years Service" sheetId="7" r:id="rId1"/>
    <sheet name="=5, &lt;10 Years Service" sheetId="1" r:id="rId2"/>
    <sheet name="=10, &lt;20 Years Service" sheetId="5" r:id="rId3"/>
    <sheet name="=&gt;20 Years Service" sheetId="6" r:id="rId4"/>
  </sheets>
  <calcPr calcId="171027"/>
</workbook>
</file>

<file path=xl/calcChain.xml><?xml version="1.0" encoding="utf-8"?>
<calcChain xmlns="http://schemas.openxmlformats.org/spreadsheetml/2006/main">
  <c r="D5" i="7" l="1"/>
  <c r="A11" i="7"/>
  <c r="B11" i="7" s="1"/>
  <c r="C11" i="7" s="1"/>
  <c r="D11" i="7" s="1"/>
  <c r="E11" i="7" s="1"/>
  <c r="F11" i="7" s="1"/>
  <c r="G11" i="7" s="1"/>
  <c r="J11" i="7" s="1"/>
  <c r="K11" i="7" s="1"/>
  <c r="L11" i="7" s="1"/>
  <c r="M11" i="7" s="1"/>
  <c r="N11" i="7" s="1"/>
  <c r="O11" i="7" s="1"/>
  <c r="P11" i="7" s="1"/>
  <c r="H12" i="7"/>
  <c r="Q12" i="7"/>
  <c r="S12" i="7" s="1"/>
  <c r="H13" i="7"/>
  <c r="Q13" i="7"/>
  <c r="S13" i="7"/>
  <c r="H14" i="7"/>
  <c r="Q14" i="7"/>
  <c r="H15" i="7"/>
  <c r="H22" i="7" s="1"/>
  <c r="N26" i="7" s="1"/>
  <c r="Q26" i="7" s="1"/>
  <c r="Q15" i="7"/>
  <c r="Q21" i="7" s="1"/>
  <c r="S15" i="7"/>
  <c r="H16" i="7"/>
  <c r="Q16" i="7"/>
  <c r="Q18" i="7" s="1"/>
  <c r="H17" i="7"/>
  <c r="S17" i="7" s="1"/>
  <c r="Q17" i="7"/>
  <c r="Q22" i="7"/>
  <c r="Q12" i="5"/>
  <c r="Q16" i="5"/>
  <c r="Q13" i="5"/>
  <c r="H14" i="5"/>
  <c r="H12" i="5"/>
  <c r="H16" i="5"/>
  <c r="H13" i="5"/>
  <c r="S13" i="5" s="1"/>
  <c r="H25" i="5" s="1"/>
  <c r="H15" i="5"/>
  <c r="A11" i="6"/>
  <c r="B11" i="6"/>
  <c r="C11" i="6"/>
  <c r="D11" i="6" s="1"/>
  <c r="E11" i="6" s="1"/>
  <c r="F11" i="6" s="1"/>
  <c r="G11" i="6" s="1"/>
  <c r="J11" i="6" s="1"/>
  <c r="K11" i="6" s="1"/>
  <c r="L11" i="6" s="1"/>
  <c r="M11" i="6" s="1"/>
  <c r="N11" i="6" s="1"/>
  <c r="O11" i="6" s="1"/>
  <c r="P11" i="6" s="1"/>
  <c r="H13" i="6"/>
  <c r="S13" i="6" s="1"/>
  <c r="H25" i="6" s="1"/>
  <c r="Q13" i="6"/>
  <c r="H12" i="6"/>
  <c r="H15" i="6"/>
  <c r="H21" i="6" s="1"/>
  <c r="N25" i="6" s="1"/>
  <c r="Q25" i="6" s="1"/>
  <c r="H14" i="6"/>
  <c r="H16" i="6"/>
  <c r="H17" i="6"/>
  <c r="Q12" i="6"/>
  <c r="Q18" i="6" s="1"/>
  <c r="Q19" i="6" s="1"/>
  <c r="Q15" i="6"/>
  <c r="Q22" i="6" s="1"/>
  <c r="Q14" i="6"/>
  <c r="Q16" i="6"/>
  <c r="Q17" i="6"/>
  <c r="S17" i="6" s="1"/>
  <c r="Q21" i="6"/>
  <c r="D5" i="6"/>
  <c r="S15" i="6"/>
  <c r="A11" i="5"/>
  <c r="B11" i="5"/>
  <c r="C11" i="5" s="1"/>
  <c r="D11" i="5" s="1"/>
  <c r="E11" i="5" s="1"/>
  <c r="F11" i="5" s="1"/>
  <c r="G11" i="5" s="1"/>
  <c r="J11" i="5" s="1"/>
  <c r="K11" i="5" s="1"/>
  <c r="L11" i="5" s="1"/>
  <c r="M11" i="5" s="1"/>
  <c r="N11" i="5" s="1"/>
  <c r="O11" i="5" s="1"/>
  <c r="P11" i="5" s="1"/>
  <c r="Q14" i="5"/>
  <c r="S14" i="5" s="1"/>
  <c r="H26" i="5" s="1"/>
  <c r="Q15" i="5"/>
  <c r="Q22" i="5"/>
  <c r="Q17" i="5"/>
  <c r="H17" i="5"/>
  <c r="H22" i="5"/>
  <c r="N26" i="5" s="1"/>
  <c r="Q26" i="5" s="1"/>
  <c r="H21" i="5"/>
  <c r="D5" i="5"/>
  <c r="S16" i="5"/>
  <c r="S15" i="5"/>
  <c r="A11" i="1"/>
  <c r="B11" i="1"/>
  <c r="C11" i="1" s="1"/>
  <c r="D11" i="1" s="1"/>
  <c r="E11" i="1" s="1"/>
  <c r="F11" i="1" s="1"/>
  <c r="G11" i="1" s="1"/>
  <c r="J11" i="1" s="1"/>
  <c r="K11" i="1" s="1"/>
  <c r="L11" i="1" s="1"/>
  <c r="M11" i="1" s="1"/>
  <c r="N11" i="1" s="1"/>
  <c r="O11" i="1" s="1"/>
  <c r="P11" i="1" s="1"/>
  <c r="H12" i="1"/>
  <c r="H13" i="1"/>
  <c r="S13" i="1" s="1"/>
  <c r="H25" i="1" s="1"/>
  <c r="H16" i="1"/>
  <c r="H14" i="1"/>
  <c r="H15" i="1"/>
  <c r="H22" i="1" s="1"/>
  <c r="H17" i="1"/>
  <c r="S17" i="1" s="1"/>
  <c r="Q14" i="1"/>
  <c r="Q12" i="1"/>
  <c r="Q13" i="1"/>
  <c r="Q16" i="1"/>
  <c r="Q15" i="1"/>
  <c r="Q17" i="1"/>
  <c r="Q22" i="1"/>
  <c r="Q21" i="1"/>
  <c r="N25" i="1" s="1"/>
  <c r="Q25" i="1" s="1"/>
  <c r="H21" i="1"/>
  <c r="D5" i="1"/>
  <c r="S15" i="1"/>
  <c r="S12" i="1"/>
  <c r="Q21" i="5"/>
  <c r="N25" i="5" s="1"/>
  <c r="Q25" i="5" s="1"/>
  <c r="Q27" i="5" s="1"/>
  <c r="Q19" i="7" l="1"/>
  <c r="Q20" i="7" s="1"/>
  <c r="Q18" i="1"/>
  <c r="S16" i="6"/>
  <c r="H18" i="5"/>
  <c r="H18" i="7"/>
  <c r="S14" i="1"/>
  <c r="H26" i="1" s="1"/>
  <c r="S16" i="1"/>
  <c r="S17" i="5"/>
  <c r="S12" i="6"/>
  <c r="S14" i="6"/>
  <c r="H26" i="6" s="1"/>
  <c r="N26" i="1"/>
  <c r="Q26" i="1" s="1"/>
  <c r="Q27" i="1" s="1"/>
  <c r="H18" i="6"/>
  <c r="S16" i="7"/>
  <c r="S18" i="6"/>
  <c r="H19" i="6"/>
  <c r="S19" i="6" s="1"/>
  <c r="Q19" i="1"/>
  <c r="Q20" i="1" s="1"/>
  <c r="H19" i="5"/>
  <c r="H20" i="5" s="1"/>
  <c r="H19" i="7"/>
  <c r="S19" i="7" s="1"/>
  <c r="H20" i="7"/>
  <c r="S18" i="7"/>
  <c r="H18" i="1"/>
  <c r="H22" i="6"/>
  <c r="N26" i="6" s="1"/>
  <c r="Q26" i="6" s="1"/>
  <c r="Q27" i="6" s="1"/>
  <c r="S14" i="7"/>
  <c r="H26" i="7" s="1"/>
  <c r="S12" i="5"/>
  <c r="H21" i="7"/>
  <c r="N25" i="7" s="1"/>
  <c r="Q25" i="7" s="1"/>
  <c r="Q27" i="7" s="1"/>
  <c r="Q20" i="6"/>
  <c r="Q18" i="5"/>
  <c r="H19" i="1" l="1"/>
  <c r="S19" i="1" s="1"/>
  <c r="H20" i="1"/>
  <c r="S18" i="1"/>
  <c r="Q19" i="5"/>
  <c r="S19" i="5" s="1"/>
  <c r="H20" i="6"/>
  <c r="S20" i="6"/>
  <c r="S18" i="5"/>
  <c r="Q20" i="5" l="1"/>
  <c r="S20" i="5"/>
</calcChain>
</file>

<file path=xl/sharedStrings.xml><?xml version="1.0" encoding="utf-8"?>
<sst xmlns="http://schemas.openxmlformats.org/spreadsheetml/2006/main" count="324" uniqueCount="58">
  <si>
    <t>EMPLOYEE NAME</t>
  </si>
  <si>
    <t>DEPARTMENT</t>
  </si>
  <si>
    <t>PAY PERIOD FROM</t>
  </si>
  <si>
    <t>LEAVE BALANCE FROM FROM LAST PAY PERIOD:</t>
  </si>
  <si>
    <t>VACATION</t>
  </si>
  <si>
    <t>SICK</t>
  </si>
  <si>
    <t xml:space="preserve"> </t>
  </si>
  <si>
    <t>I certofy that the hours stated are correct, including hours permitted to work. I also certify that commuting information is accurat and a log is maintained for verification.</t>
  </si>
  <si>
    <t>DEPARTMENT HEAD SIGNATURE</t>
  </si>
  <si>
    <t>EMPLOYEE SIGNATURE</t>
  </si>
  <si>
    <t>SAT</t>
  </si>
  <si>
    <t>SUN</t>
  </si>
  <si>
    <t>MON</t>
  </si>
  <si>
    <t>TUE</t>
  </si>
  <si>
    <t>WED</t>
  </si>
  <si>
    <t>THU</t>
  </si>
  <si>
    <t>FRI</t>
  </si>
  <si>
    <t>WEEK 1 TOTALS</t>
  </si>
  <si>
    <t>WEEK 2 TOTALS</t>
  </si>
  <si>
    <t>PAY PERIOD TOTALS</t>
  </si>
  <si>
    <t>HOURS WORKED</t>
  </si>
  <si>
    <t>SICK PAY</t>
  </si>
  <si>
    <t>COMP. TIME</t>
  </si>
  <si>
    <t>HOLIDAY</t>
  </si>
  <si>
    <t>OTHER</t>
  </si>
  <si>
    <t>OVERTIME WORKED TO BE PAID</t>
  </si>
  <si>
    <t xml:space="preserve">                TO</t>
  </si>
  <si>
    <t>WEEK 2</t>
  </si>
  <si>
    <t>OVERTIME WORKED                          TO BE PAID</t>
  </si>
  <si>
    <t>REGULAR HOURS                           TO BE PAID</t>
  </si>
  <si>
    <t>COMPENSATORY TIME EARNED @ 1.0</t>
  </si>
  <si>
    <t>COMPENSATORY TIME EARNED @ 1.5</t>
  </si>
  <si>
    <r>
      <t>WEEK 2</t>
    </r>
    <r>
      <rPr>
        <sz val="8"/>
        <rFont val="Times New Roman"/>
        <family val="1"/>
      </rPr>
      <t xml:space="preserve">                               TOTAL HOURS</t>
    </r>
  </si>
  <si>
    <r>
      <t>WEEK 1</t>
    </r>
    <r>
      <rPr>
        <sz val="8"/>
        <rFont val="Times New Roman"/>
        <family val="1"/>
      </rPr>
      <t xml:space="preserve">                               TOTAL HOURS</t>
    </r>
  </si>
  <si>
    <t>LEAVE BALANCES</t>
  </si>
  <si>
    <t>TOTAL</t>
  </si>
  <si>
    <t>PAY PERIOD COMP. TIME EARNED</t>
  </si>
  <si>
    <t>COMMUNTING INCOME</t>
  </si>
  <si>
    <t xml:space="preserve">TOTAL </t>
  </si>
  <si>
    <t>FAMILY and MEDICAL LEAVE USED</t>
  </si>
  <si>
    <t>WEEK 1</t>
  </si>
  <si>
    <t>PAY PERIOD                  TOTAL HOURS</t>
  </si>
  <si>
    <t>REGULAR HOURS          TO BE PAID</t>
  </si>
  <si>
    <t>$</t>
  </si>
  <si>
    <t>______ DAYS X $3.00=$</t>
  </si>
  <si>
    <t>LEASE VALUE METHOD:</t>
  </si>
  <si>
    <t>DAILY METHOD:</t>
  </si>
  <si>
    <t>COMPENSATORY</t>
  </si>
  <si>
    <t>TOTAL HOURS EARNED:</t>
  </si>
  <si>
    <t>X 1.0 =</t>
  </si>
  <si>
    <t xml:space="preserve">HOURS </t>
  </si>
  <si>
    <t>HOURS</t>
  </si>
  <si>
    <t>X 1.5 =</t>
  </si>
  <si>
    <t>.</t>
  </si>
  <si>
    <r>
      <t>WEEK 1</t>
    </r>
    <r>
      <rPr>
        <sz val="8"/>
        <rFont val="Times New Roman"/>
        <family val="1"/>
      </rPr>
      <t xml:space="preserve">                                             TOTAL HOURS</t>
    </r>
  </si>
  <si>
    <r>
      <t>WEEK 2</t>
    </r>
    <r>
      <rPr>
        <sz val="8"/>
        <rFont val="Times New Roman"/>
        <family val="1"/>
      </rPr>
      <t xml:space="preserve">                                            TOTAL HOURS</t>
    </r>
  </si>
  <si>
    <t>REGULAR HOURS                                  TO BE PAID</t>
  </si>
  <si>
    <t>REGULAR HOURS                                 TO BE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</si>
</sst>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\,\ yyyy"/>
    <numFmt numFmtId="165" formatCode="m/d"/>
  </numFmts>
  <fonts count="8" x14ac:knownFonts="1">
    <font>
      <sz val="12"/>
      <name val="Arial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4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62">
    <xf numFmtId="0" fontId="0" fillId="0" borderId="0" xfId="0"/>
    <xf numFmtId="2" fontId="1" fillId="0" borderId="0" xfId="0" applyNumberFormat="1" applyFont="1" applyBorder="1" applyAlignment="1">
      <alignment wrapText="1"/>
    </xf>
    <xf numFmtId="2" fontId="1" fillId="0" borderId="0" xfId="0" applyNumberFormat="1" applyFont="1" applyAlignment="1">
      <alignment wrapText="1"/>
    </xf>
    <xf numFmtId="2" fontId="3" fillId="0" borderId="1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 vertical="top" wrapText="1"/>
    </xf>
    <xf numFmtId="2" fontId="1" fillId="0" borderId="0" xfId="0" applyNumberFormat="1" applyFont="1" applyAlignment="1">
      <alignment horizontal="center" vertical="top" wrapText="1"/>
    </xf>
    <xf numFmtId="2" fontId="5" fillId="0" borderId="0" xfId="0" applyNumberFormat="1" applyFont="1" applyAlignment="1">
      <alignment horizontal="justify" wrapText="1"/>
    </xf>
    <xf numFmtId="2" fontId="3" fillId="0" borderId="0" xfId="0" applyNumberFormat="1" applyFont="1" applyBorder="1" applyAlignment="1">
      <alignment horizontal="right" wrapText="1"/>
    </xf>
    <xf numFmtId="2" fontId="4" fillId="0" borderId="0" xfId="0" applyNumberFormat="1" applyFont="1" applyAlignment="1">
      <alignment wrapText="1"/>
    </xf>
    <xf numFmtId="2" fontId="1" fillId="2" borderId="2" xfId="0" applyNumberFormat="1" applyFon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1" fillId="2" borderId="6" xfId="0" applyNumberFormat="1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wrapText="1"/>
      <protection locked="0"/>
    </xf>
    <xf numFmtId="2" fontId="1" fillId="2" borderId="2" xfId="0" applyNumberFormat="1" applyFont="1" applyFill="1" applyBorder="1" applyAlignment="1">
      <alignment wrapText="1"/>
    </xf>
    <xf numFmtId="2" fontId="2" fillId="2" borderId="8" xfId="0" applyNumberFormat="1" applyFont="1" applyFill="1" applyBorder="1" applyAlignment="1">
      <alignment wrapText="1"/>
    </xf>
    <xf numFmtId="2" fontId="1" fillId="0" borderId="2" xfId="0" applyNumberFormat="1" applyFont="1" applyBorder="1" applyAlignment="1" applyProtection="1">
      <alignment wrapText="1"/>
      <protection locked="0"/>
    </xf>
    <xf numFmtId="2" fontId="1" fillId="0" borderId="3" xfId="0" applyNumberFormat="1" applyFont="1" applyBorder="1" applyAlignment="1" applyProtection="1">
      <alignment wrapText="1"/>
      <protection locked="0"/>
    </xf>
    <xf numFmtId="2" fontId="1" fillId="0" borderId="4" xfId="0" applyNumberFormat="1" applyFont="1" applyBorder="1" applyAlignment="1" applyProtection="1">
      <alignment wrapText="1"/>
      <protection locked="0"/>
    </xf>
    <xf numFmtId="2" fontId="1" fillId="0" borderId="6" xfId="0" applyNumberFormat="1" applyFont="1" applyBorder="1" applyAlignment="1" applyProtection="1">
      <alignment wrapText="1"/>
      <protection locked="0"/>
    </xf>
    <xf numFmtId="2" fontId="1" fillId="0" borderId="7" xfId="0" applyNumberFormat="1" applyFont="1" applyBorder="1" applyAlignment="1" applyProtection="1">
      <alignment wrapText="1"/>
      <protection locked="0"/>
    </xf>
    <xf numFmtId="2" fontId="2" fillId="0" borderId="9" xfId="0" applyNumberFormat="1" applyFont="1" applyBorder="1" applyAlignment="1">
      <alignment wrapText="1"/>
    </xf>
    <xf numFmtId="2" fontId="2" fillId="2" borderId="9" xfId="0" applyNumberFormat="1" applyFont="1" applyFill="1" applyBorder="1" applyAlignment="1">
      <alignment wrapText="1"/>
    </xf>
    <xf numFmtId="2" fontId="1" fillId="0" borderId="10" xfId="0" applyNumberFormat="1" applyFont="1" applyBorder="1" applyAlignment="1" applyProtection="1">
      <alignment wrapText="1"/>
      <protection locked="0"/>
    </xf>
    <xf numFmtId="2" fontId="1" fillId="0" borderId="11" xfId="0" applyNumberFormat="1" applyFont="1" applyBorder="1" applyAlignment="1" applyProtection="1">
      <alignment wrapText="1"/>
      <protection locked="0"/>
    </xf>
    <xf numFmtId="2" fontId="1" fillId="0" borderId="12" xfId="0" applyNumberFormat="1" applyFont="1" applyBorder="1" applyAlignment="1" applyProtection="1">
      <alignment wrapText="1"/>
      <protection locked="0"/>
    </xf>
    <xf numFmtId="2" fontId="1" fillId="0" borderId="13" xfId="0" applyNumberFormat="1" applyFont="1" applyBorder="1" applyAlignment="1" applyProtection="1">
      <alignment wrapText="1"/>
      <protection locked="0"/>
    </xf>
    <xf numFmtId="2" fontId="1" fillId="0" borderId="14" xfId="0" applyNumberFormat="1" applyFont="1" applyBorder="1" applyAlignment="1" applyProtection="1">
      <alignment wrapText="1"/>
      <protection locked="0"/>
    </xf>
    <xf numFmtId="2" fontId="2" fillId="0" borderId="15" xfId="0" applyNumberFormat="1" applyFont="1" applyBorder="1" applyAlignment="1">
      <alignment wrapText="1"/>
    </xf>
    <xf numFmtId="2" fontId="2" fillId="2" borderId="16" xfId="0" applyNumberFormat="1" applyFont="1" applyFill="1" applyBorder="1" applyAlignment="1">
      <alignment wrapText="1"/>
    </xf>
    <xf numFmtId="2" fontId="2" fillId="2" borderId="15" xfId="0" applyNumberFormat="1" applyFont="1" applyFill="1" applyBorder="1" applyAlignment="1">
      <alignment wrapText="1"/>
    </xf>
    <xf numFmtId="2" fontId="2" fillId="0" borderId="0" xfId="0" applyNumberFormat="1" applyFont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2" fontId="2" fillId="2" borderId="2" xfId="0" applyNumberFormat="1" applyFont="1" applyFill="1" applyBorder="1" applyAlignment="1">
      <alignment horizontal="center" wrapText="1"/>
    </xf>
    <xf numFmtId="2" fontId="2" fillId="2" borderId="3" xfId="0" applyNumberFormat="1" applyFont="1" applyFill="1" applyBorder="1" applyAlignment="1">
      <alignment horizontal="center" wrapText="1"/>
    </xf>
    <xf numFmtId="2" fontId="2" fillId="2" borderId="5" xfId="0" applyNumberFormat="1" applyFont="1" applyFill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 wrapText="1"/>
    </xf>
    <xf numFmtId="2" fontId="1" fillId="0" borderId="17" xfId="0" applyNumberFormat="1" applyFont="1" applyBorder="1" applyAlignment="1">
      <alignment wrapText="1"/>
    </xf>
    <xf numFmtId="2" fontId="1" fillId="0" borderId="18" xfId="0" applyNumberFormat="1" applyFont="1" applyBorder="1" applyAlignment="1">
      <alignment wrapText="1"/>
    </xf>
    <xf numFmtId="2" fontId="1" fillId="0" borderId="19" xfId="0" applyNumberFormat="1" applyFont="1" applyBorder="1" applyAlignment="1">
      <alignment wrapText="1"/>
    </xf>
    <xf numFmtId="2" fontId="2" fillId="0" borderId="20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6" xfId="0" applyNumberFormat="1" applyFont="1" applyBorder="1" applyAlignment="1">
      <alignment vertical="center" wrapText="1"/>
    </xf>
    <xf numFmtId="2" fontId="2" fillId="2" borderId="22" xfId="0" applyNumberFormat="1" applyFont="1" applyFill="1" applyBorder="1" applyAlignment="1">
      <alignment vertical="center" wrapText="1"/>
    </xf>
    <xf numFmtId="2" fontId="2" fillId="2" borderId="23" xfId="0" applyNumberFormat="1" applyFont="1" applyFill="1" applyBorder="1" applyAlignment="1">
      <alignment vertical="center" wrapText="1"/>
    </xf>
    <xf numFmtId="2" fontId="2" fillId="2" borderId="24" xfId="0" applyNumberFormat="1" applyFont="1" applyFill="1" applyBorder="1" applyAlignment="1">
      <alignment vertical="center" wrapText="1"/>
    </xf>
    <xf numFmtId="165" fontId="2" fillId="0" borderId="25" xfId="0" applyNumberFormat="1" applyFont="1" applyBorder="1" applyAlignment="1">
      <alignment horizontal="center" vertical="top" wrapText="1"/>
    </xf>
    <xf numFmtId="165" fontId="2" fillId="0" borderId="26" xfId="0" applyNumberFormat="1" applyFont="1" applyBorder="1" applyAlignment="1">
      <alignment horizontal="center" vertical="top" wrapText="1"/>
    </xf>
    <xf numFmtId="2" fontId="2" fillId="0" borderId="27" xfId="0" applyNumberFormat="1" applyFont="1" applyBorder="1" applyAlignment="1">
      <alignment horizontal="center" vertical="top" wrapText="1"/>
    </xf>
    <xf numFmtId="2" fontId="2" fillId="0" borderId="28" xfId="0" applyNumberFormat="1" applyFont="1" applyBorder="1" applyAlignment="1">
      <alignment horizontal="center" vertical="top" wrapText="1"/>
    </xf>
    <xf numFmtId="2" fontId="2" fillId="0" borderId="29" xfId="0" applyNumberFormat="1" applyFont="1" applyBorder="1" applyAlignment="1">
      <alignment horizontal="center" vertical="top" wrapText="1"/>
    </xf>
    <xf numFmtId="165" fontId="2" fillId="0" borderId="30" xfId="0" applyNumberFormat="1" applyFont="1" applyBorder="1" applyAlignment="1">
      <alignment horizontal="center" vertical="top" wrapText="1"/>
    </xf>
    <xf numFmtId="2" fontId="2" fillId="0" borderId="31" xfId="0" applyNumberFormat="1" applyFont="1" applyBorder="1" applyAlignment="1">
      <alignment horizontal="center" vertical="top" wrapText="1"/>
    </xf>
    <xf numFmtId="2" fontId="2" fillId="0" borderId="32" xfId="0" applyNumberFormat="1" applyFont="1" applyBorder="1" applyAlignment="1">
      <alignment horizontal="center" vertical="top" wrapText="1"/>
    </xf>
    <xf numFmtId="165" fontId="2" fillId="0" borderId="33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 applyProtection="1">
      <alignment wrapText="1"/>
    </xf>
    <xf numFmtId="2" fontId="1" fillId="0" borderId="0" xfId="0" applyNumberFormat="1" applyFont="1" applyAlignment="1" applyProtection="1">
      <alignment wrapText="1"/>
    </xf>
    <xf numFmtId="2" fontId="3" fillId="0" borderId="1" xfId="0" applyNumberFormat="1" applyFont="1" applyBorder="1" applyAlignment="1" applyProtection="1">
      <alignment wrapText="1"/>
    </xf>
    <xf numFmtId="2" fontId="2" fillId="0" borderId="0" xfId="0" applyNumberFormat="1" applyFont="1" applyAlignment="1" applyProtection="1">
      <alignment horizontal="center" vertical="top" wrapText="1"/>
    </xf>
    <xf numFmtId="2" fontId="1" fillId="0" borderId="0" xfId="0" applyNumberFormat="1" applyFont="1" applyAlignment="1" applyProtection="1">
      <alignment horizontal="center" vertical="top" wrapText="1"/>
    </xf>
    <xf numFmtId="2" fontId="5" fillId="0" borderId="0" xfId="0" applyNumberFormat="1" applyFont="1" applyAlignment="1" applyProtection="1">
      <alignment horizontal="justify" wrapText="1"/>
    </xf>
    <xf numFmtId="2" fontId="3" fillId="0" borderId="0" xfId="0" applyNumberFormat="1" applyFont="1" applyBorder="1" applyAlignment="1" applyProtection="1">
      <alignment horizontal="right" wrapText="1"/>
    </xf>
    <xf numFmtId="2" fontId="4" fillId="0" borderId="0" xfId="0" applyNumberFormat="1" applyFont="1" applyAlignment="1" applyProtection="1">
      <alignment wrapText="1"/>
    </xf>
    <xf numFmtId="2" fontId="2" fillId="0" borderId="27" xfId="0" applyNumberFormat="1" applyFont="1" applyBorder="1" applyAlignment="1" applyProtection="1">
      <alignment horizontal="center" vertical="top" wrapText="1"/>
    </xf>
    <xf numFmtId="2" fontId="2" fillId="0" borderId="28" xfId="0" applyNumberFormat="1" applyFont="1" applyBorder="1" applyAlignment="1" applyProtection="1">
      <alignment horizontal="center" vertical="top" wrapText="1"/>
    </xf>
    <xf numFmtId="2" fontId="2" fillId="0" borderId="29" xfId="0" applyNumberFormat="1" applyFont="1" applyBorder="1" applyAlignment="1" applyProtection="1">
      <alignment horizontal="center" vertical="top" wrapText="1"/>
    </xf>
    <xf numFmtId="2" fontId="2" fillId="0" borderId="31" xfId="0" applyNumberFormat="1" applyFont="1" applyBorder="1" applyAlignment="1" applyProtection="1">
      <alignment horizontal="center" vertical="top" wrapText="1"/>
    </xf>
    <xf numFmtId="2" fontId="2" fillId="0" borderId="32" xfId="0" applyNumberFormat="1" applyFont="1" applyBorder="1" applyAlignment="1" applyProtection="1">
      <alignment horizontal="center" vertical="top" wrapText="1"/>
    </xf>
    <xf numFmtId="165" fontId="2" fillId="0" borderId="26" xfId="0" applyNumberFormat="1" applyFont="1" applyBorder="1" applyAlignment="1" applyProtection="1">
      <alignment horizontal="center" vertical="top" wrapText="1"/>
    </xf>
    <xf numFmtId="165" fontId="2" fillId="0" borderId="25" xfId="0" applyNumberFormat="1" applyFont="1" applyBorder="1" applyAlignment="1" applyProtection="1">
      <alignment horizontal="center" vertical="top" wrapText="1"/>
    </xf>
    <xf numFmtId="165" fontId="2" fillId="0" borderId="30" xfId="0" applyNumberFormat="1" applyFont="1" applyBorder="1" applyAlignment="1" applyProtection="1">
      <alignment horizontal="center" vertical="top" wrapText="1"/>
    </xf>
    <xf numFmtId="165" fontId="2" fillId="0" borderId="33" xfId="0" applyNumberFormat="1" applyFont="1" applyBorder="1" applyAlignment="1" applyProtection="1">
      <alignment horizontal="center" vertical="top" wrapText="1"/>
    </xf>
    <xf numFmtId="2" fontId="2" fillId="2" borderId="8" xfId="0" applyNumberFormat="1" applyFont="1" applyFill="1" applyBorder="1" applyAlignment="1" applyProtection="1">
      <alignment wrapText="1"/>
    </xf>
    <xf numFmtId="2" fontId="2" fillId="0" borderId="9" xfId="0" applyNumberFormat="1" applyFont="1" applyBorder="1" applyAlignment="1" applyProtection="1">
      <alignment wrapText="1"/>
    </xf>
    <xf numFmtId="2" fontId="2" fillId="2" borderId="9" xfId="0" applyNumberFormat="1" applyFont="1" applyFill="1" applyBorder="1" applyAlignment="1" applyProtection="1">
      <alignment wrapText="1"/>
    </xf>
    <xf numFmtId="2" fontId="2" fillId="0" borderId="15" xfId="0" applyNumberFormat="1" applyFont="1" applyBorder="1" applyAlignment="1" applyProtection="1">
      <alignment wrapText="1"/>
    </xf>
    <xf numFmtId="2" fontId="2" fillId="2" borderId="16" xfId="0" applyNumberFormat="1" applyFont="1" applyFill="1" applyBorder="1" applyAlignment="1" applyProtection="1">
      <alignment wrapText="1"/>
    </xf>
    <xf numFmtId="2" fontId="2" fillId="2" borderId="15" xfId="0" applyNumberFormat="1" applyFont="1" applyFill="1" applyBorder="1" applyAlignment="1" applyProtection="1">
      <alignment wrapText="1"/>
    </xf>
    <xf numFmtId="2" fontId="2" fillId="0" borderId="0" xfId="0" applyNumberFormat="1" applyFont="1" applyAlignment="1" applyProtection="1">
      <alignment horizontal="center" wrapText="1"/>
    </xf>
    <xf numFmtId="2" fontId="2" fillId="0" borderId="20" xfId="0" applyNumberFormat="1" applyFont="1" applyBorder="1" applyAlignment="1" applyProtection="1">
      <alignment vertical="center" wrapText="1"/>
    </xf>
    <xf numFmtId="2" fontId="2" fillId="0" borderId="21" xfId="0" applyNumberFormat="1" applyFont="1" applyBorder="1" applyAlignment="1" applyProtection="1">
      <alignment vertical="center" wrapText="1"/>
    </xf>
    <xf numFmtId="2" fontId="2" fillId="2" borderId="22" xfId="0" applyNumberFormat="1" applyFont="1" applyFill="1" applyBorder="1" applyAlignment="1" applyProtection="1">
      <alignment vertical="center" wrapText="1"/>
    </xf>
    <xf numFmtId="2" fontId="2" fillId="2" borderId="23" xfId="0" applyNumberFormat="1" applyFont="1" applyFill="1" applyBorder="1" applyAlignment="1" applyProtection="1">
      <alignment vertical="center" wrapText="1"/>
    </xf>
    <xf numFmtId="2" fontId="7" fillId="0" borderId="0" xfId="0" applyNumberFormat="1" applyFont="1" applyAlignment="1" applyProtection="1">
      <alignment horizontal="center" wrapText="1"/>
    </xf>
    <xf numFmtId="2" fontId="2" fillId="2" borderId="2" xfId="0" applyNumberFormat="1" applyFont="1" applyFill="1" applyBorder="1" applyAlignment="1" applyProtection="1">
      <alignment horizontal="center" wrapText="1"/>
    </xf>
    <xf numFmtId="2" fontId="2" fillId="2" borderId="3" xfId="0" applyNumberFormat="1" applyFont="1" applyFill="1" applyBorder="1" applyAlignment="1" applyProtection="1">
      <alignment horizontal="center" wrapText="1"/>
    </xf>
    <xf numFmtId="2" fontId="2" fillId="2" borderId="5" xfId="0" applyNumberFormat="1" applyFont="1" applyFill="1" applyBorder="1" applyAlignment="1" applyProtection="1">
      <alignment horizontal="center" wrapText="1"/>
    </xf>
    <xf numFmtId="2" fontId="2" fillId="0" borderId="2" xfId="0" applyNumberFormat="1" applyFont="1" applyBorder="1" applyAlignment="1" applyProtection="1">
      <alignment horizontal="center" wrapText="1"/>
    </xf>
    <xf numFmtId="2" fontId="2" fillId="0" borderId="3" xfId="0" applyNumberFormat="1" applyFont="1" applyBorder="1" applyAlignment="1" applyProtection="1">
      <alignment horizontal="center" wrapText="1"/>
    </xf>
    <xf numFmtId="2" fontId="2" fillId="0" borderId="5" xfId="0" applyNumberFormat="1" applyFont="1" applyBorder="1" applyAlignment="1" applyProtection="1">
      <alignment horizontal="center" wrapText="1"/>
    </xf>
    <xf numFmtId="2" fontId="1" fillId="2" borderId="5" xfId="0" applyNumberFormat="1" applyFont="1" applyFill="1" applyBorder="1" applyAlignment="1" applyProtection="1">
      <alignment wrapText="1"/>
      <protection locked="0"/>
    </xf>
    <xf numFmtId="2" fontId="1" fillId="0" borderId="17" xfId="0" applyNumberFormat="1" applyFont="1" applyBorder="1" applyAlignment="1" applyProtection="1">
      <alignment wrapText="1"/>
      <protection locked="0"/>
    </xf>
    <xf numFmtId="2" fontId="1" fillId="0" borderId="18" xfId="0" applyNumberFormat="1" applyFont="1" applyBorder="1" applyAlignment="1" applyProtection="1">
      <alignment wrapText="1"/>
      <protection locked="0"/>
    </xf>
    <xf numFmtId="2" fontId="1" fillId="0" borderId="19" xfId="0" applyNumberFormat="1" applyFont="1" applyBorder="1" applyAlignment="1" applyProtection="1">
      <alignment wrapText="1"/>
      <protection locked="0"/>
    </xf>
    <xf numFmtId="2" fontId="2" fillId="0" borderId="6" xfId="0" applyNumberFormat="1" applyFont="1" applyBorder="1" applyAlignment="1" applyProtection="1">
      <alignment vertical="center" wrapText="1"/>
      <protection locked="0"/>
    </xf>
    <xf numFmtId="2" fontId="2" fillId="2" borderId="24" xfId="0" applyNumberFormat="1" applyFont="1" applyFill="1" applyBorder="1" applyAlignment="1" applyProtection="1">
      <alignment vertical="center" wrapText="1"/>
      <protection locked="0"/>
    </xf>
    <xf numFmtId="2" fontId="7" fillId="0" borderId="68" xfId="0" applyNumberFormat="1" applyFont="1" applyBorder="1" applyAlignment="1">
      <alignment horizontal="center" vertical="top" wrapText="1"/>
    </xf>
    <xf numFmtId="2" fontId="7" fillId="0" borderId="69" xfId="0" applyNumberFormat="1" applyFont="1" applyBorder="1" applyAlignment="1">
      <alignment horizontal="center" vertical="top" wrapText="1"/>
    </xf>
    <xf numFmtId="2" fontId="7" fillId="0" borderId="22" xfId="0" applyNumberFormat="1" applyFont="1" applyBorder="1" applyAlignment="1">
      <alignment horizontal="center" vertical="top" wrapText="1"/>
    </xf>
    <xf numFmtId="2" fontId="7" fillId="0" borderId="47" xfId="0" applyNumberFormat="1" applyFont="1" applyBorder="1" applyAlignment="1">
      <alignment horizontal="center" vertical="top" wrapText="1"/>
    </xf>
    <xf numFmtId="2" fontId="7" fillId="0" borderId="70" xfId="0" applyNumberFormat="1" applyFont="1" applyBorder="1" applyAlignment="1">
      <alignment horizontal="center" vertical="top" wrapText="1"/>
    </xf>
    <xf numFmtId="2" fontId="7" fillId="0" borderId="71" xfId="0" applyNumberFormat="1" applyFont="1" applyBorder="1" applyAlignment="1">
      <alignment horizontal="center" vertical="top" wrapText="1"/>
    </xf>
    <xf numFmtId="2" fontId="7" fillId="0" borderId="72" xfId="0" applyNumberFormat="1" applyFont="1" applyBorder="1" applyAlignment="1">
      <alignment horizontal="center" vertical="top" wrapText="1"/>
    </xf>
    <xf numFmtId="2" fontId="7" fillId="0" borderId="16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 wrapText="1"/>
    </xf>
    <xf numFmtId="2" fontId="1" fillId="0" borderId="23" xfId="0" applyNumberFormat="1" applyFont="1" applyBorder="1" applyAlignment="1">
      <alignment wrapText="1"/>
    </xf>
    <xf numFmtId="2" fontId="2" fillId="0" borderId="73" xfId="0" applyNumberFormat="1" applyFont="1" applyBorder="1" applyAlignment="1">
      <alignment horizontal="center" vertical="top" wrapText="1"/>
    </xf>
    <xf numFmtId="2" fontId="1" fillId="0" borderId="71" xfId="0" applyNumberFormat="1" applyFont="1" applyBorder="1" applyAlignment="1">
      <alignment wrapText="1"/>
    </xf>
    <xf numFmtId="2" fontId="1" fillId="0" borderId="54" xfId="0" applyNumberFormat="1" applyFont="1" applyBorder="1" applyAlignment="1">
      <alignment wrapText="1"/>
    </xf>
    <xf numFmtId="2" fontId="1" fillId="0" borderId="44" xfId="0" applyNumberFormat="1" applyFont="1" applyBorder="1" applyAlignment="1">
      <alignment wrapText="1"/>
    </xf>
    <xf numFmtId="2" fontId="6" fillId="0" borderId="0" xfId="0" applyNumberFormat="1" applyFont="1" applyAlignment="1">
      <alignment horizontal="justify" wrapText="1"/>
    </xf>
    <xf numFmtId="2" fontId="4" fillId="0" borderId="0" xfId="0" applyNumberFormat="1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2" fontId="1" fillId="0" borderId="23" xfId="0" applyNumberFormat="1" applyFont="1" applyBorder="1" applyAlignment="1" applyProtection="1">
      <alignment wrapText="1"/>
      <protection locked="0"/>
    </xf>
    <xf numFmtId="2" fontId="3" fillId="0" borderId="1" xfId="0" applyNumberFormat="1" applyFont="1" applyBorder="1" applyAlignment="1">
      <alignment horizontal="right" wrapText="1"/>
    </xf>
    <xf numFmtId="2" fontId="3" fillId="0" borderId="0" xfId="0" applyNumberFormat="1" applyFont="1" applyBorder="1" applyAlignment="1">
      <alignment horizontal="right" wrapText="1"/>
    </xf>
    <xf numFmtId="2" fontId="3" fillId="0" borderId="1" xfId="0" applyNumberFormat="1" applyFont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2" fontId="3" fillId="0" borderId="68" xfId="0" applyNumberFormat="1" applyFont="1" applyBorder="1" applyAlignment="1">
      <alignment wrapText="1"/>
    </xf>
    <xf numFmtId="2" fontId="3" fillId="0" borderId="50" xfId="0" applyNumberFormat="1" applyFont="1" applyBorder="1" applyAlignment="1">
      <alignment wrapText="1"/>
    </xf>
    <xf numFmtId="164" fontId="1" fillId="0" borderId="23" xfId="0" applyNumberFormat="1" applyFont="1" applyBorder="1" applyAlignment="1" applyProtection="1">
      <alignment wrapText="1"/>
    </xf>
    <xf numFmtId="164" fontId="1" fillId="0" borderId="23" xfId="0" applyNumberFormat="1" applyFont="1" applyBorder="1" applyAlignment="1" applyProtection="1">
      <alignment wrapText="1"/>
      <protection locked="0"/>
    </xf>
    <xf numFmtId="2" fontId="1" fillId="0" borderId="52" xfId="0" applyNumberFormat="1" applyFont="1" applyBorder="1" applyAlignment="1" applyProtection="1">
      <alignment wrapText="1"/>
      <protection locked="0"/>
    </xf>
    <xf numFmtId="2" fontId="4" fillId="0" borderId="37" xfId="0" applyNumberFormat="1" applyFont="1" applyBorder="1" applyAlignment="1">
      <alignment wrapText="1"/>
    </xf>
    <xf numFmtId="2" fontId="4" fillId="0" borderId="38" xfId="0" applyNumberFormat="1" applyFont="1" applyBorder="1" applyAlignment="1">
      <alignment wrapText="1"/>
    </xf>
    <xf numFmtId="2" fontId="2" fillId="0" borderId="26" xfId="0" applyNumberFormat="1" applyFont="1" applyBorder="1" applyAlignment="1">
      <alignment wrapText="1"/>
    </xf>
    <xf numFmtId="2" fontId="2" fillId="0" borderId="25" xfId="0" applyNumberFormat="1" applyFont="1" applyBorder="1" applyAlignment="1">
      <alignment wrapText="1"/>
    </xf>
    <xf numFmtId="2" fontId="2" fillId="0" borderId="30" xfId="0" applyNumberFormat="1" applyFont="1" applyBorder="1" applyAlignment="1">
      <alignment wrapText="1"/>
    </xf>
    <xf numFmtId="2" fontId="2" fillId="2" borderId="17" xfId="0" applyNumberFormat="1" applyFont="1" applyFill="1" applyBorder="1" applyAlignment="1">
      <alignment wrapText="1"/>
    </xf>
    <xf numFmtId="2" fontId="2" fillId="2" borderId="18" xfId="0" applyNumberFormat="1" applyFont="1" applyFill="1" applyBorder="1" applyAlignment="1">
      <alignment wrapText="1"/>
    </xf>
    <xf numFmtId="2" fontId="2" fillId="2" borderId="60" xfId="0" applyNumberFormat="1" applyFont="1" applyFill="1" applyBorder="1" applyAlignment="1">
      <alignment wrapText="1"/>
    </xf>
    <xf numFmtId="2" fontId="7" fillId="2" borderId="26" xfId="0" applyNumberFormat="1" applyFont="1" applyFill="1" applyBorder="1" applyAlignment="1">
      <alignment wrapText="1"/>
    </xf>
    <xf numFmtId="2" fontId="1" fillId="2" borderId="25" xfId="0" applyNumberFormat="1" applyFont="1" applyFill="1" applyBorder="1" applyAlignment="1">
      <alignment wrapText="1"/>
    </xf>
    <xf numFmtId="2" fontId="1" fillId="2" borderId="30" xfId="0" applyNumberFormat="1" applyFont="1" applyFill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0" borderId="3" xfId="0" applyNumberFormat="1" applyFont="1" applyBorder="1" applyAlignment="1">
      <alignment wrapText="1"/>
    </xf>
    <xf numFmtId="2" fontId="2" fillId="0" borderId="7" xfId="0" applyNumberFormat="1" applyFont="1" applyBorder="1" applyAlignment="1">
      <alignment wrapText="1"/>
    </xf>
    <xf numFmtId="2" fontId="2" fillId="2" borderId="10" xfId="0" applyNumberFormat="1" applyFont="1" applyFill="1" applyBorder="1" applyAlignment="1">
      <alignment wrapText="1"/>
    </xf>
    <xf numFmtId="2" fontId="2" fillId="2" borderId="11" xfId="0" applyNumberFormat="1" applyFont="1" applyFill="1" applyBorder="1" applyAlignment="1">
      <alignment wrapText="1"/>
    </xf>
    <xf numFmtId="2" fontId="2" fillId="2" borderId="14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2" fontId="1" fillId="0" borderId="37" xfId="0" applyNumberFormat="1" applyFont="1" applyBorder="1" applyAlignment="1">
      <alignment wrapText="1"/>
    </xf>
    <xf numFmtId="2" fontId="1" fillId="0" borderId="38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2" fontId="1" fillId="0" borderId="59" xfId="0" applyNumberFormat="1" applyFont="1" applyBorder="1" applyAlignment="1">
      <alignment wrapText="1"/>
    </xf>
    <xf numFmtId="2" fontId="1" fillId="2" borderId="63" xfId="0" applyNumberFormat="1" applyFont="1" applyFill="1" applyBorder="1" applyAlignment="1">
      <alignment wrapText="1"/>
    </xf>
    <xf numFmtId="2" fontId="1" fillId="2" borderId="56" xfId="0" applyNumberFormat="1" applyFont="1" applyFill="1" applyBorder="1" applyAlignment="1">
      <alignment wrapText="1"/>
    </xf>
    <xf numFmtId="2" fontId="1" fillId="2" borderId="64" xfId="0" applyNumberFormat="1" applyFont="1" applyFill="1" applyBorder="1" applyAlignment="1">
      <alignment wrapText="1"/>
    </xf>
    <xf numFmtId="2" fontId="1" fillId="2" borderId="65" xfId="0" applyNumberFormat="1" applyFont="1" applyFill="1" applyBorder="1" applyAlignment="1">
      <alignment wrapText="1"/>
    </xf>
    <xf numFmtId="2" fontId="1" fillId="0" borderId="20" xfId="0" applyNumberFormat="1" applyFont="1" applyBorder="1" applyAlignment="1">
      <alignment horizontal="right" wrapText="1"/>
    </xf>
    <xf numFmtId="2" fontId="1" fillId="0" borderId="45" xfId="0" applyNumberFormat="1" applyFont="1" applyBorder="1" applyAlignment="1">
      <alignment horizontal="right" wrapText="1"/>
    </xf>
    <xf numFmtId="2" fontId="1" fillId="2" borderId="10" xfId="0" applyNumberFormat="1" applyFont="1" applyFill="1" applyBorder="1" applyAlignment="1">
      <alignment wrapText="1"/>
    </xf>
    <xf numFmtId="2" fontId="1" fillId="2" borderId="66" xfId="0" applyNumberFormat="1" applyFont="1" applyFill="1" applyBorder="1" applyAlignment="1">
      <alignment wrapText="1"/>
    </xf>
    <xf numFmtId="2" fontId="1" fillId="2" borderId="2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1" fillId="0" borderId="2" xfId="0" applyNumberFormat="1" applyFont="1" applyBorder="1" applyAlignment="1">
      <alignment wrapText="1"/>
    </xf>
    <xf numFmtId="2" fontId="1" fillId="0" borderId="5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2" fontId="1" fillId="0" borderId="66" xfId="0" applyNumberFormat="1" applyFont="1" applyBorder="1" applyAlignment="1">
      <alignment wrapText="1"/>
    </xf>
    <xf numFmtId="2" fontId="1" fillId="0" borderId="26" xfId="0" applyNumberFormat="1" applyFont="1" applyBorder="1" applyAlignment="1">
      <alignment wrapText="1"/>
    </xf>
    <xf numFmtId="2" fontId="1" fillId="0" borderId="67" xfId="0" applyNumberFormat="1" applyFont="1" applyBorder="1" applyAlignment="1">
      <alignment wrapText="1"/>
    </xf>
    <xf numFmtId="2" fontId="1" fillId="2" borderId="17" xfId="0" applyNumberFormat="1" applyFont="1" applyFill="1" applyBorder="1" applyAlignment="1">
      <alignment wrapText="1"/>
    </xf>
    <xf numFmtId="2" fontId="1" fillId="2" borderId="19" xfId="0" applyNumberFormat="1" applyFont="1" applyFill="1" applyBorder="1" applyAlignment="1">
      <alignment wrapText="1"/>
    </xf>
    <xf numFmtId="2" fontId="1" fillId="2" borderId="6" xfId="0" applyNumberFormat="1" applyFont="1" applyFill="1" applyBorder="1" applyAlignment="1">
      <alignment wrapText="1"/>
    </xf>
    <xf numFmtId="2" fontId="1" fillId="2" borderId="7" xfId="0" applyNumberFormat="1" applyFont="1" applyFill="1" applyBorder="1" applyAlignment="1">
      <alignment wrapText="1"/>
    </xf>
    <xf numFmtId="2" fontId="4" fillId="0" borderId="0" xfId="0" applyNumberFormat="1" applyFont="1" applyAlignment="1">
      <alignment wrapText="1"/>
    </xf>
    <xf numFmtId="2" fontId="1" fillId="0" borderId="6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7" fillId="0" borderId="51" xfId="0" applyNumberFormat="1" applyFont="1" applyBorder="1" applyAlignment="1">
      <alignment horizontal="center" wrapText="1"/>
    </xf>
    <xf numFmtId="2" fontId="7" fillId="0" borderId="52" xfId="0" applyNumberFormat="1" applyFont="1" applyBorder="1" applyAlignment="1">
      <alignment horizontal="center" wrapText="1"/>
    </xf>
    <xf numFmtId="2" fontId="7" fillId="0" borderId="53" xfId="0" applyNumberFormat="1" applyFont="1" applyBorder="1" applyAlignment="1">
      <alignment horizontal="center" wrapText="1"/>
    </xf>
    <xf numFmtId="2" fontId="1" fillId="0" borderId="55" xfId="0" applyNumberFormat="1" applyFont="1" applyBorder="1" applyAlignment="1">
      <alignment vertical="center" wrapText="1"/>
    </xf>
    <xf numFmtId="2" fontId="1" fillId="0" borderId="56" xfId="0" applyNumberFormat="1" applyFont="1" applyBorder="1" applyAlignment="1">
      <alignment vertical="center" wrapText="1"/>
    </xf>
    <xf numFmtId="2" fontId="1" fillId="0" borderId="57" xfId="0" applyNumberFormat="1" applyFont="1" applyBorder="1" applyAlignment="1">
      <alignment wrapText="1"/>
    </xf>
    <xf numFmtId="2" fontId="1" fillId="0" borderId="58" xfId="0" applyNumberFormat="1" applyFont="1" applyBorder="1" applyAlignment="1">
      <alignment wrapText="1"/>
    </xf>
    <xf numFmtId="2" fontId="1" fillId="0" borderId="48" xfId="0" applyNumberFormat="1" applyFont="1" applyBorder="1" applyAlignment="1">
      <alignment wrapText="1"/>
    </xf>
    <xf numFmtId="2" fontId="1" fillId="0" borderId="49" xfId="0" applyNumberFormat="1" applyFont="1" applyBorder="1" applyAlignment="1">
      <alignment wrapText="1"/>
    </xf>
    <xf numFmtId="2" fontId="2" fillId="2" borderId="57" xfId="0" applyNumberFormat="1" applyFont="1" applyFill="1" applyBorder="1" applyAlignment="1">
      <alignment wrapText="1"/>
    </xf>
    <xf numFmtId="2" fontId="2" fillId="2" borderId="58" xfId="0" applyNumberFormat="1" applyFont="1" applyFill="1" applyBorder="1" applyAlignment="1">
      <alignment wrapText="1"/>
    </xf>
    <xf numFmtId="2" fontId="2" fillId="2" borderId="46" xfId="0" applyNumberFormat="1" applyFont="1" applyFill="1" applyBorder="1" applyAlignment="1">
      <alignment wrapText="1"/>
    </xf>
    <xf numFmtId="2" fontId="2" fillId="2" borderId="47" xfId="0" applyNumberFormat="1" applyFont="1" applyFill="1" applyBorder="1" applyAlignment="1">
      <alignment wrapText="1"/>
    </xf>
    <xf numFmtId="2" fontId="7" fillId="0" borderId="42" xfId="0" applyNumberFormat="1" applyFont="1" applyBorder="1" applyAlignment="1">
      <alignment horizontal="center" wrapText="1"/>
    </xf>
    <xf numFmtId="2" fontId="7" fillId="0" borderId="43" xfId="0" applyNumberFormat="1" applyFont="1" applyBorder="1" applyAlignment="1">
      <alignment horizontal="center" wrapText="1"/>
    </xf>
    <xf numFmtId="2" fontId="2" fillId="2" borderId="1" xfId="0" applyNumberFormat="1" applyFont="1" applyFill="1" applyBorder="1" applyAlignment="1">
      <alignment wrapText="1"/>
    </xf>
    <xf numFmtId="2" fontId="2" fillId="2" borderId="0" xfId="0" applyNumberFormat="1" applyFont="1" applyFill="1" applyBorder="1" applyAlignment="1">
      <alignment wrapText="1"/>
    </xf>
    <xf numFmtId="2" fontId="2" fillId="2" borderId="59" xfId="0" applyNumberFormat="1" applyFont="1" applyFill="1" applyBorder="1" applyAlignment="1">
      <alignment wrapText="1"/>
    </xf>
    <xf numFmtId="2" fontId="2" fillId="2" borderId="22" xfId="0" applyNumberFormat="1" applyFont="1" applyFill="1" applyBorder="1" applyAlignment="1">
      <alignment horizontal="right" wrapText="1"/>
    </xf>
    <xf numFmtId="2" fontId="2" fillId="2" borderId="23" xfId="0" applyNumberFormat="1" applyFont="1" applyFill="1" applyBorder="1" applyAlignment="1">
      <alignment horizontal="right" wrapText="1"/>
    </xf>
    <xf numFmtId="2" fontId="2" fillId="2" borderId="24" xfId="0" applyNumberFormat="1" applyFont="1" applyFill="1" applyBorder="1" applyAlignment="1">
      <alignment horizontal="right" wrapText="1"/>
    </xf>
    <xf numFmtId="2" fontId="2" fillId="0" borderId="37" xfId="0" applyNumberFormat="1" applyFont="1" applyBorder="1" applyAlignment="1">
      <alignment horizontal="right" wrapText="1"/>
    </xf>
    <xf numFmtId="2" fontId="1" fillId="0" borderId="38" xfId="0" applyNumberFormat="1" applyFont="1" applyBorder="1" applyAlignment="1">
      <alignment horizontal="right" wrapText="1"/>
    </xf>
    <xf numFmtId="2" fontId="1" fillId="0" borderId="39" xfId="0" applyNumberFormat="1" applyFont="1" applyBorder="1" applyAlignment="1">
      <alignment horizontal="right" wrapText="1"/>
    </xf>
    <xf numFmtId="2" fontId="2" fillId="0" borderId="37" xfId="0" applyNumberFormat="1" applyFont="1" applyBorder="1" applyAlignment="1">
      <alignment vertical="center" wrapText="1"/>
    </xf>
    <xf numFmtId="2" fontId="2" fillId="0" borderId="38" xfId="0" applyNumberFormat="1" applyFont="1" applyBorder="1" applyAlignment="1">
      <alignment vertical="center" wrapText="1"/>
    </xf>
    <xf numFmtId="2" fontId="2" fillId="0" borderId="39" xfId="0" applyNumberFormat="1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2" fontId="1" fillId="0" borderId="45" xfId="0" applyNumberFormat="1" applyFont="1" applyBorder="1" applyAlignment="1">
      <alignment vertical="center" wrapText="1"/>
    </xf>
    <xf numFmtId="2" fontId="1" fillId="2" borderId="61" xfId="0" applyNumberFormat="1" applyFont="1" applyFill="1" applyBorder="1" applyAlignment="1">
      <alignment wrapText="1"/>
    </xf>
    <xf numFmtId="2" fontId="1" fillId="2" borderId="62" xfId="0" applyNumberFormat="1" applyFont="1" applyFill="1" applyBorder="1" applyAlignment="1">
      <alignment wrapText="1"/>
    </xf>
    <xf numFmtId="2" fontId="1" fillId="2" borderId="40" xfId="0" applyNumberFormat="1" applyFont="1" applyFill="1" applyBorder="1" applyAlignment="1">
      <alignment wrapText="1"/>
    </xf>
    <xf numFmtId="2" fontId="1" fillId="2" borderId="41" xfId="0" applyNumberFormat="1" applyFont="1" applyFill="1" applyBorder="1" applyAlignment="1">
      <alignment wrapText="1"/>
    </xf>
    <xf numFmtId="2" fontId="1" fillId="0" borderId="61" xfId="0" applyNumberFormat="1" applyFont="1" applyBorder="1" applyAlignment="1">
      <alignment wrapText="1"/>
    </xf>
    <xf numFmtId="2" fontId="1" fillId="0" borderId="62" xfId="0" applyNumberFormat="1" applyFont="1" applyBorder="1" applyAlignment="1">
      <alignment wrapText="1"/>
    </xf>
    <xf numFmtId="2" fontId="7" fillId="0" borderId="0" xfId="0" applyNumberFormat="1" applyFont="1" applyAlignment="1">
      <alignment horizontal="right" wrapText="1"/>
    </xf>
    <xf numFmtId="2" fontId="1" fillId="0" borderId="4" xfId="0" applyNumberFormat="1" applyFont="1" applyBorder="1" applyAlignment="1">
      <alignment wrapText="1"/>
    </xf>
    <xf numFmtId="2" fontId="1" fillId="0" borderId="45" xfId="0" applyNumberFormat="1" applyFont="1" applyBorder="1" applyAlignment="1">
      <alignment wrapText="1"/>
    </xf>
    <xf numFmtId="2" fontId="1" fillId="2" borderId="46" xfId="0" applyNumberFormat="1" applyFont="1" applyFill="1" applyBorder="1" applyAlignment="1">
      <alignment wrapText="1"/>
    </xf>
    <xf numFmtId="2" fontId="1" fillId="2" borderId="47" xfId="0" applyNumberFormat="1" applyFont="1" applyFill="1" applyBorder="1" applyAlignment="1">
      <alignment wrapText="1"/>
    </xf>
    <xf numFmtId="2" fontId="1" fillId="0" borderId="50" xfId="0" applyNumberFormat="1" applyFont="1" applyBorder="1" applyAlignment="1">
      <alignment wrapText="1"/>
    </xf>
    <xf numFmtId="2" fontId="2" fillId="0" borderId="52" xfId="0" applyNumberFormat="1" applyFont="1" applyBorder="1" applyAlignment="1">
      <alignment horizontal="center" wrapText="1"/>
    </xf>
    <xf numFmtId="2" fontId="2" fillId="0" borderId="43" xfId="0" applyNumberFormat="1" applyFont="1" applyBorder="1" applyAlignment="1">
      <alignment horizontal="center" wrapText="1"/>
    </xf>
    <xf numFmtId="2" fontId="7" fillId="0" borderId="34" xfId="0" applyNumberFormat="1" applyFont="1" applyBorder="1" applyAlignment="1">
      <alignment horizontal="center" wrapText="1"/>
    </xf>
    <xf numFmtId="2" fontId="7" fillId="0" borderId="35" xfId="0" applyNumberFormat="1" applyFont="1" applyBorder="1" applyAlignment="1">
      <alignment horizontal="center" wrapText="1"/>
    </xf>
    <xf numFmtId="2" fontId="7" fillId="0" borderId="36" xfId="0" applyNumberFormat="1" applyFont="1" applyBorder="1" applyAlignment="1">
      <alignment horizontal="center" wrapText="1"/>
    </xf>
    <xf numFmtId="2" fontId="2" fillId="2" borderId="20" xfId="0" applyNumberFormat="1" applyFont="1" applyFill="1" applyBorder="1" applyAlignment="1">
      <alignment vertical="center" wrapText="1"/>
    </xf>
    <xf numFmtId="2" fontId="2" fillId="2" borderId="21" xfId="0" applyNumberFormat="1" applyFont="1" applyFill="1" applyBorder="1" applyAlignment="1">
      <alignment vertical="center" wrapText="1"/>
    </xf>
    <xf numFmtId="2" fontId="2" fillId="2" borderId="6" xfId="0" applyNumberFormat="1" applyFont="1" applyFill="1" applyBorder="1" applyAlignment="1">
      <alignment vertical="center" wrapText="1"/>
    </xf>
    <xf numFmtId="2" fontId="1" fillId="0" borderId="40" xfId="0" applyNumberFormat="1" applyFont="1" applyBorder="1" applyAlignment="1">
      <alignment wrapText="1"/>
    </xf>
    <xf numFmtId="2" fontId="1" fillId="0" borderId="41" xfId="0" applyNumberFormat="1" applyFont="1" applyBorder="1" applyAlignment="1">
      <alignment wrapText="1"/>
    </xf>
    <xf numFmtId="2" fontId="1" fillId="2" borderId="24" xfId="0" applyNumberFormat="1" applyFont="1" applyFill="1" applyBorder="1" applyAlignment="1">
      <alignment wrapText="1"/>
    </xf>
    <xf numFmtId="2" fontId="1" fillId="2" borderId="13" xfId="0" applyNumberFormat="1" applyFont="1" applyFill="1" applyBorder="1" applyAlignment="1">
      <alignment wrapText="1"/>
    </xf>
    <xf numFmtId="2" fontId="1" fillId="2" borderId="1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vertical="center" wrapText="1"/>
    </xf>
    <xf numFmtId="2" fontId="1" fillId="2" borderId="45" xfId="0" applyNumberFormat="1" applyFont="1" applyFill="1" applyBorder="1" applyAlignment="1">
      <alignment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6" xfId="0" applyNumberFormat="1" applyFont="1" applyBorder="1" applyAlignment="1">
      <alignment vertical="center" wrapText="1"/>
    </xf>
    <xf numFmtId="2" fontId="1" fillId="0" borderId="13" xfId="0" applyNumberFormat="1" applyFont="1" applyBorder="1" applyAlignment="1">
      <alignment wrapText="1"/>
    </xf>
    <xf numFmtId="2" fontId="1" fillId="0" borderId="14" xfId="0" applyNumberFormat="1" applyFont="1" applyBorder="1" applyAlignment="1">
      <alignment wrapText="1"/>
    </xf>
    <xf numFmtId="2" fontId="1" fillId="0" borderId="0" xfId="0" applyNumberFormat="1" applyFont="1" applyAlignment="1" applyProtection="1">
      <alignment wrapText="1"/>
    </xf>
    <xf numFmtId="2" fontId="1" fillId="0" borderId="23" xfId="0" applyNumberFormat="1" applyFont="1" applyBorder="1" applyAlignment="1" applyProtection="1">
      <alignment wrapText="1"/>
    </xf>
    <xf numFmtId="2" fontId="2" fillId="0" borderId="73" xfId="0" applyNumberFormat="1" applyFont="1" applyBorder="1" applyAlignment="1" applyProtection="1">
      <alignment horizontal="center" vertical="top" wrapText="1"/>
    </xf>
    <xf numFmtId="2" fontId="1" fillId="0" borderId="71" xfId="0" applyNumberFormat="1" applyFont="1" applyBorder="1" applyAlignment="1" applyProtection="1">
      <alignment wrapText="1"/>
    </xf>
    <xf numFmtId="2" fontId="1" fillId="0" borderId="54" xfId="0" applyNumberFormat="1" applyFont="1" applyBorder="1" applyAlignment="1" applyProtection="1">
      <alignment wrapText="1"/>
    </xf>
    <xf numFmtId="2" fontId="1" fillId="0" borderId="44" xfId="0" applyNumberFormat="1" applyFont="1" applyBorder="1" applyAlignment="1" applyProtection="1">
      <alignment wrapText="1"/>
    </xf>
    <xf numFmtId="2" fontId="6" fillId="0" borderId="0" xfId="0" applyNumberFormat="1" applyFont="1" applyAlignment="1" applyProtection="1">
      <alignment horizontal="justify" wrapText="1"/>
    </xf>
    <xf numFmtId="2" fontId="4" fillId="0" borderId="0" xfId="0" applyNumberFormat="1" applyFont="1" applyBorder="1" applyAlignment="1" applyProtection="1">
      <alignment wrapText="1"/>
    </xf>
    <xf numFmtId="2" fontId="1" fillId="0" borderId="0" xfId="0" applyNumberFormat="1" applyFont="1" applyBorder="1" applyAlignment="1" applyProtection="1">
      <alignment wrapText="1"/>
    </xf>
    <xf numFmtId="2" fontId="3" fillId="0" borderId="1" xfId="0" applyNumberFormat="1" applyFont="1" applyBorder="1" applyAlignment="1" applyProtection="1">
      <alignment horizontal="right" wrapText="1"/>
    </xf>
    <xf numFmtId="2" fontId="3" fillId="0" borderId="0" xfId="0" applyNumberFormat="1" applyFont="1" applyBorder="1" applyAlignment="1" applyProtection="1">
      <alignment horizontal="right" wrapText="1"/>
    </xf>
    <xf numFmtId="2" fontId="3" fillId="0" borderId="1" xfId="0" applyNumberFormat="1" applyFont="1" applyBorder="1" applyAlignment="1" applyProtection="1">
      <alignment wrapText="1"/>
    </xf>
    <xf numFmtId="2" fontId="3" fillId="0" borderId="0" xfId="0" applyNumberFormat="1" applyFont="1" applyBorder="1" applyAlignment="1" applyProtection="1">
      <alignment wrapText="1"/>
    </xf>
    <xf numFmtId="2" fontId="3" fillId="0" borderId="68" xfId="0" applyNumberFormat="1" applyFont="1" applyBorder="1" applyAlignment="1" applyProtection="1">
      <alignment wrapText="1"/>
    </xf>
    <xf numFmtId="2" fontId="3" fillId="0" borderId="50" xfId="0" applyNumberFormat="1" applyFont="1" applyBorder="1" applyAlignment="1" applyProtection="1">
      <alignment wrapText="1"/>
    </xf>
    <xf numFmtId="2" fontId="4" fillId="0" borderId="37" xfId="0" applyNumberFormat="1" applyFont="1" applyBorder="1" applyAlignment="1" applyProtection="1">
      <alignment wrapText="1"/>
    </xf>
    <xf numFmtId="2" fontId="4" fillId="0" borderId="38" xfId="0" applyNumberFormat="1" applyFont="1" applyBorder="1" applyAlignment="1" applyProtection="1">
      <alignment wrapText="1"/>
    </xf>
    <xf numFmtId="2" fontId="2" fillId="0" borderId="26" xfId="0" applyNumberFormat="1" applyFont="1" applyBorder="1" applyAlignment="1" applyProtection="1">
      <alignment wrapText="1"/>
    </xf>
    <xf numFmtId="2" fontId="2" fillId="0" borderId="25" xfId="0" applyNumberFormat="1" applyFont="1" applyBorder="1" applyAlignment="1" applyProtection="1">
      <alignment wrapText="1"/>
    </xf>
    <xf numFmtId="2" fontId="2" fillId="0" borderId="30" xfId="0" applyNumberFormat="1" applyFont="1" applyBorder="1" applyAlignment="1" applyProtection="1">
      <alignment wrapText="1"/>
    </xf>
    <xf numFmtId="2" fontId="2" fillId="2" borderId="17" xfId="0" applyNumberFormat="1" applyFont="1" applyFill="1" applyBorder="1" applyAlignment="1" applyProtection="1">
      <alignment wrapText="1"/>
    </xf>
    <xf numFmtId="2" fontId="2" fillId="2" borderId="18" xfId="0" applyNumberFormat="1" applyFont="1" applyFill="1" applyBorder="1" applyAlignment="1" applyProtection="1">
      <alignment wrapText="1"/>
    </xf>
    <xf numFmtId="2" fontId="2" fillId="2" borderId="60" xfId="0" applyNumberFormat="1" applyFont="1" applyFill="1" applyBorder="1" applyAlignment="1" applyProtection="1">
      <alignment wrapText="1"/>
    </xf>
    <xf numFmtId="2" fontId="7" fillId="2" borderId="26" xfId="0" applyNumberFormat="1" applyFont="1" applyFill="1" applyBorder="1" applyAlignment="1" applyProtection="1">
      <alignment wrapText="1"/>
    </xf>
    <xf numFmtId="2" fontId="1" fillId="2" borderId="25" xfId="0" applyNumberFormat="1" applyFont="1" applyFill="1" applyBorder="1" applyAlignment="1" applyProtection="1">
      <alignment wrapText="1"/>
    </xf>
    <xf numFmtId="2" fontId="1" fillId="2" borderId="30" xfId="0" applyNumberFormat="1" applyFont="1" applyFill="1" applyBorder="1" applyAlignment="1" applyProtection="1">
      <alignment wrapText="1"/>
    </xf>
    <xf numFmtId="2" fontId="2" fillId="0" borderId="2" xfId="0" applyNumberFormat="1" applyFont="1" applyBorder="1" applyAlignment="1" applyProtection="1">
      <alignment wrapText="1"/>
    </xf>
    <xf numFmtId="2" fontId="2" fillId="0" borderId="3" xfId="0" applyNumberFormat="1" applyFont="1" applyBorder="1" applyAlignment="1" applyProtection="1">
      <alignment wrapText="1"/>
    </xf>
    <xf numFmtId="2" fontId="2" fillId="0" borderId="7" xfId="0" applyNumberFormat="1" applyFont="1" applyBorder="1" applyAlignment="1" applyProtection="1">
      <alignment wrapText="1"/>
    </xf>
    <xf numFmtId="2" fontId="2" fillId="2" borderId="10" xfId="0" applyNumberFormat="1" applyFont="1" applyFill="1" applyBorder="1" applyAlignment="1" applyProtection="1">
      <alignment wrapText="1"/>
    </xf>
    <xf numFmtId="2" fontId="2" fillId="2" borderId="11" xfId="0" applyNumberFormat="1" applyFont="1" applyFill="1" applyBorder="1" applyAlignment="1" applyProtection="1">
      <alignment wrapText="1"/>
    </xf>
    <xf numFmtId="2" fontId="2" fillId="2" borderId="14" xfId="0" applyNumberFormat="1" applyFont="1" applyFill="1" applyBorder="1" applyAlignment="1" applyProtection="1">
      <alignment wrapText="1"/>
    </xf>
    <xf numFmtId="2" fontId="1" fillId="0" borderId="1" xfId="0" applyNumberFormat="1" applyFont="1" applyBorder="1" applyAlignment="1" applyProtection="1">
      <alignment wrapText="1"/>
    </xf>
    <xf numFmtId="2" fontId="1" fillId="0" borderId="37" xfId="0" applyNumberFormat="1" applyFont="1" applyBorder="1" applyAlignment="1" applyProtection="1">
      <alignment wrapText="1"/>
    </xf>
    <xf numFmtId="2" fontId="1" fillId="0" borderId="38" xfId="0" applyNumberFormat="1" applyFont="1" applyBorder="1" applyAlignment="1" applyProtection="1">
      <alignment wrapText="1"/>
    </xf>
    <xf numFmtId="2" fontId="2" fillId="0" borderId="1" xfId="0" applyNumberFormat="1" applyFont="1" applyBorder="1" applyAlignment="1" applyProtection="1">
      <alignment wrapText="1"/>
    </xf>
    <xf numFmtId="2" fontId="1" fillId="0" borderId="59" xfId="0" applyNumberFormat="1" applyFont="1" applyBorder="1" applyAlignment="1" applyProtection="1">
      <alignment wrapText="1"/>
    </xf>
    <xf numFmtId="2" fontId="1" fillId="2" borderId="6" xfId="0" applyNumberFormat="1" applyFont="1" applyFill="1" applyBorder="1" applyAlignment="1" applyProtection="1">
      <alignment wrapText="1"/>
    </xf>
    <xf numFmtId="2" fontId="1" fillId="2" borderId="7" xfId="0" applyNumberFormat="1" applyFont="1" applyFill="1" applyBorder="1" applyAlignment="1" applyProtection="1">
      <alignment wrapText="1"/>
    </xf>
    <xf numFmtId="2" fontId="4" fillId="0" borderId="0" xfId="0" applyNumberFormat="1" applyFont="1" applyAlignment="1" applyProtection="1">
      <alignment wrapText="1"/>
    </xf>
    <xf numFmtId="2" fontId="1" fillId="0" borderId="6" xfId="0" applyNumberFormat="1" applyFont="1" applyBorder="1" applyAlignment="1" applyProtection="1">
      <alignment wrapText="1"/>
    </xf>
    <xf numFmtId="2" fontId="1" fillId="0" borderId="7" xfId="0" applyNumberFormat="1" applyFont="1" applyBorder="1" applyAlignment="1" applyProtection="1">
      <alignment wrapText="1"/>
    </xf>
    <xf numFmtId="2" fontId="1" fillId="2" borderId="2" xfId="0" applyNumberFormat="1" applyFont="1" applyFill="1" applyBorder="1" applyAlignment="1" applyProtection="1">
      <alignment wrapText="1"/>
    </xf>
    <xf numFmtId="2" fontId="1" fillId="2" borderId="5" xfId="0" applyNumberFormat="1" applyFont="1" applyFill="1" applyBorder="1" applyAlignment="1" applyProtection="1">
      <alignment wrapText="1"/>
    </xf>
    <xf numFmtId="2" fontId="1" fillId="0" borderId="2" xfId="0" applyNumberFormat="1" applyFont="1" applyBorder="1" applyAlignment="1" applyProtection="1">
      <alignment wrapText="1"/>
    </xf>
    <xf numFmtId="2" fontId="1" fillId="0" borderId="5" xfId="0" applyNumberFormat="1" applyFont="1" applyBorder="1" applyAlignment="1" applyProtection="1">
      <alignment wrapText="1"/>
    </xf>
    <xf numFmtId="2" fontId="1" fillId="0" borderId="55" xfId="0" applyNumberFormat="1" applyFont="1" applyBorder="1" applyAlignment="1" applyProtection="1">
      <alignment vertical="center" wrapText="1"/>
    </xf>
    <xf numFmtId="2" fontId="1" fillId="0" borderId="56" xfId="0" applyNumberFormat="1" applyFont="1" applyBorder="1" applyAlignment="1" applyProtection="1">
      <alignment vertical="center" wrapText="1"/>
    </xf>
    <xf numFmtId="2" fontId="1" fillId="0" borderId="57" xfId="0" applyNumberFormat="1" applyFont="1" applyBorder="1" applyAlignment="1" applyProtection="1">
      <alignment wrapText="1"/>
    </xf>
    <xf numFmtId="2" fontId="1" fillId="0" borderId="58" xfId="0" applyNumberFormat="1" applyFont="1" applyBorder="1" applyAlignment="1" applyProtection="1">
      <alignment wrapText="1"/>
    </xf>
    <xf numFmtId="2" fontId="1" fillId="0" borderId="48" xfId="0" applyNumberFormat="1" applyFont="1" applyBorder="1" applyAlignment="1" applyProtection="1">
      <alignment wrapText="1"/>
    </xf>
    <xf numFmtId="2" fontId="1" fillId="0" borderId="49" xfId="0" applyNumberFormat="1" applyFont="1" applyBorder="1" applyAlignment="1" applyProtection="1">
      <alignment wrapText="1"/>
    </xf>
    <xf numFmtId="2" fontId="2" fillId="2" borderId="57" xfId="0" applyNumberFormat="1" applyFont="1" applyFill="1" applyBorder="1" applyAlignment="1" applyProtection="1">
      <alignment wrapText="1"/>
    </xf>
    <xf numFmtId="2" fontId="2" fillId="2" borderId="58" xfId="0" applyNumberFormat="1" applyFont="1" applyFill="1" applyBorder="1" applyAlignment="1" applyProtection="1">
      <alignment wrapText="1"/>
    </xf>
    <xf numFmtId="2" fontId="2" fillId="2" borderId="46" xfId="0" applyNumberFormat="1" applyFont="1" applyFill="1" applyBorder="1" applyAlignment="1" applyProtection="1">
      <alignment wrapText="1"/>
    </xf>
    <xf numFmtId="2" fontId="2" fillId="2" borderId="47" xfId="0" applyNumberFormat="1" applyFont="1" applyFill="1" applyBorder="1" applyAlignment="1" applyProtection="1">
      <alignment wrapText="1"/>
    </xf>
    <xf numFmtId="2" fontId="7" fillId="0" borderId="42" xfId="0" applyNumberFormat="1" applyFont="1" applyBorder="1" applyAlignment="1" applyProtection="1">
      <alignment horizontal="center" wrapText="1"/>
    </xf>
    <xf numFmtId="2" fontId="7" fillId="0" borderId="43" xfId="0" applyNumberFormat="1" applyFont="1" applyBorder="1" applyAlignment="1" applyProtection="1">
      <alignment horizontal="center" wrapText="1"/>
    </xf>
    <xf numFmtId="2" fontId="1" fillId="0" borderId="20" xfId="0" applyNumberFormat="1" applyFont="1" applyBorder="1" applyAlignment="1" applyProtection="1">
      <alignment horizontal="right" wrapText="1"/>
    </xf>
    <xf numFmtId="2" fontId="1" fillId="0" borderId="45" xfId="0" applyNumberFormat="1" applyFont="1" applyBorder="1" applyAlignment="1" applyProtection="1">
      <alignment horizontal="right" wrapText="1"/>
    </xf>
    <xf numFmtId="2" fontId="1" fillId="2" borderId="40" xfId="0" applyNumberFormat="1" applyFont="1" applyFill="1" applyBorder="1" applyAlignment="1" applyProtection="1">
      <alignment wrapText="1"/>
    </xf>
    <xf numFmtId="2" fontId="1" fillId="2" borderId="41" xfId="0" applyNumberFormat="1" applyFont="1" applyFill="1" applyBorder="1" applyAlignment="1" applyProtection="1">
      <alignment wrapText="1"/>
    </xf>
    <xf numFmtId="2" fontId="1" fillId="0" borderId="61" xfId="0" applyNumberFormat="1" applyFont="1" applyBorder="1" applyAlignment="1" applyProtection="1">
      <alignment wrapText="1"/>
    </xf>
    <xf numFmtId="2" fontId="1" fillId="0" borderId="62" xfId="0" applyNumberFormat="1" applyFont="1" applyBorder="1" applyAlignment="1" applyProtection="1">
      <alignment wrapText="1"/>
    </xf>
    <xf numFmtId="2" fontId="1" fillId="2" borderId="63" xfId="0" applyNumberFormat="1" applyFont="1" applyFill="1" applyBorder="1" applyAlignment="1" applyProtection="1">
      <alignment wrapText="1"/>
    </xf>
    <xf numFmtId="2" fontId="1" fillId="2" borderId="56" xfId="0" applyNumberFormat="1" applyFont="1" applyFill="1" applyBorder="1" applyAlignment="1" applyProtection="1">
      <alignment wrapText="1"/>
    </xf>
    <xf numFmtId="2" fontId="1" fillId="0" borderId="10" xfId="0" applyNumberFormat="1" applyFont="1" applyBorder="1" applyAlignment="1" applyProtection="1">
      <alignment wrapText="1"/>
    </xf>
    <xf numFmtId="2" fontId="1" fillId="0" borderId="66" xfId="0" applyNumberFormat="1" applyFont="1" applyBorder="1" applyAlignment="1" applyProtection="1">
      <alignment wrapText="1"/>
    </xf>
    <xf numFmtId="2" fontId="1" fillId="0" borderId="26" xfId="0" applyNumberFormat="1" applyFont="1" applyBorder="1" applyAlignment="1" applyProtection="1">
      <alignment wrapText="1"/>
    </xf>
    <xf numFmtId="2" fontId="1" fillId="0" borderId="67" xfId="0" applyNumberFormat="1" applyFont="1" applyBorder="1" applyAlignment="1" applyProtection="1">
      <alignment wrapText="1"/>
    </xf>
    <xf numFmtId="2" fontId="1" fillId="2" borderId="17" xfId="0" applyNumberFormat="1" applyFont="1" applyFill="1" applyBorder="1" applyAlignment="1" applyProtection="1">
      <alignment wrapText="1"/>
    </xf>
    <xf numFmtId="2" fontId="1" fillId="2" borderId="19" xfId="0" applyNumberFormat="1" applyFont="1" applyFill="1" applyBorder="1" applyAlignment="1" applyProtection="1">
      <alignment wrapText="1"/>
    </xf>
    <xf numFmtId="2" fontId="2" fillId="2" borderId="1" xfId="0" applyNumberFormat="1" applyFont="1" applyFill="1" applyBorder="1" applyAlignment="1" applyProtection="1">
      <alignment wrapText="1"/>
    </xf>
    <xf numFmtId="2" fontId="2" fillId="2" borderId="0" xfId="0" applyNumberFormat="1" applyFont="1" applyFill="1" applyBorder="1" applyAlignment="1" applyProtection="1">
      <alignment wrapText="1"/>
    </xf>
    <xf numFmtId="2" fontId="2" fillId="2" borderId="59" xfId="0" applyNumberFormat="1" applyFont="1" applyFill="1" applyBorder="1" applyAlignment="1" applyProtection="1">
      <alignment wrapText="1"/>
    </xf>
    <xf numFmtId="2" fontId="2" fillId="2" borderId="22" xfId="0" applyNumberFormat="1" applyFont="1" applyFill="1" applyBorder="1" applyAlignment="1" applyProtection="1">
      <alignment horizontal="right" wrapText="1"/>
    </xf>
    <xf numFmtId="2" fontId="2" fillId="2" borderId="23" xfId="0" applyNumberFormat="1" applyFont="1" applyFill="1" applyBorder="1" applyAlignment="1" applyProtection="1">
      <alignment horizontal="right" wrapText="1"/>
    </xf>
    <xf numFmtId="2" fontId="2" fillId="2" borderId="24" xfId="0" applyNumberFormat="1" applyFont="1" applyFill="1" applyBorder="1" applyAlignment="1" applyProtection="1">
      <alignment horizontal="right" wrapText="1"/>
    </xf>
    <xf numFmtId="2" fontId="7" fillId="0" borderId="0" xfId="0" applyNumberFormat="1" applyFont="1" applyAlignment="1" applyProtection="1">
      <alignment horizontal="right" wrapText="1"/>
    </xf>
    <xf numFmtId="2" fontId="1" fillId="2" borderId="4" xfId="0" applyNumberFormat="1" applyFont="1" applyFill="1" applyBorder="1" applyAlignment="1" applyProtection="1">
      <alignment vertical="center" wrapText="1"/>
    </xf>
    <xf numFmtId="2" fontId="1" fillId="2" borderId="45" xfId="0" applyNumberFormat="1" applyFont="1" applyFill="1" applyBorder="1" applyAlignment="1" applyProtection="1">
      <alignment vertical="center" wrapText="1"/>
    </xf>
    <xf numFmtId="2" fontId="2" fillId="0" borderId="37" xfId="0" applyNumberFormat="1" applyFont="1" applyBorder="1" applyAlignment="1" applyProtection="1">
      <alignment horizontal="right" wrapText="1"/>
    </xf>
    <xf numFmtId="2" fontId="1" fillId="0" borderId="38" xfId="0" applyNumberFormat="1" applyFont="1" applyBorder="1" applyAlignment="1" applyProtection="1">
      <alignment horizontal="right" wrapText="1"/>
    </xf>
    <xf numFmtId="2" fontId="1" fillId="0" borderId="39" xfId="0" applyNumberFormat="1" applyFont="1" applyBorder="1" applyAlignment="1" applyProtection="1">
      <alignment horizontal="right" wrapText="1"/>
    </xf>
    <xf numFmtId="2" fontId="7" fillId="0" borderId="51" xfId="0" applyNumberFormat="1" applyFont="1" applyBorder="1" applyAlignment="1" applyProtection="1">
      <alignment horizontal="center" wrapText="1"/>
    </xf>
    <xf numFmtId="2" fontId="7" fillId="0" borderId="52" xfId="0" applyNumberFormat="1" applyFont="1" applyBorder="1" applyAlignment="1" applyProtection="1">
      <alignment horizontal="center" wrapText="1"/>
    </xf>
    <xf numFmtId="2" fontId="7" fillId="0" borderId="53" xfId="0" applyNumberFormat="1" applyFont="1" applyBorder="1" applyAlignment="1" applyProtection="1">
      <alignment horizontal="center" wrapText="1"/>
    </xf>
    <xf numFmtId="2" fontId="2" fillId="0" borderId="20" xfId="0" applyNumberFormat="1" applyFont="1" applyBorder="1" applyAlignment="1" applyProtection="1">
      <alignment vertical="center" wrapText="1"/>
    </xf>
    <xf numFmtId="2" fontId="2" fillId="0" borderId="21" xfId="0" applyNumberFormat="1" applyFont="1" applyBorder="1" applyAlignment="1" applyProtection="1">
      <alignment vertical="center" wrapText="1"/>
    </xf>
    <xf numFmtId="2" fontId="2" fillId="0" borderId="6" xfId="0" applyNumberFormat="1" applyFont="1" applyBorder="1" applyAlignment="1" applyProtection="1">
      <alignment vertical="center" wrapText="1"/>
    </xf>
    <xf numFmtId="2" fontId="2" fillId="0" borderId="37" xfId="0" applyNumberFormat="1" applyFont="1" applyBorder="1" applyAlignment="1" applyProtection="1">
      <alignment vertical="center" wrapText="1"/>
    </xf>
    <xf numFmtId="2" fontId="2" fillId="0" borderId="38" xfId="0" applyNumberFormat="1" applyFont="1" applyBorder="1" applyAlignment="1" applyProtection="1">
      <alignment vertical="center" wrapText="1"/>
    </xf>
    <xf numFmtId="2" fontId="2" fillId="0" borderId="39" xfId="0" applyNumberFormat="1" applyFont="1" applyBorder="1" applyAlignment="1" applyProtection="1">
      <alignment vertical="center" wrapText="1"/>
    </xf>
    <xf numFmtId="2" fontId="2" fillId="2" borderId="20" xfId="0" applyNumberFormat="1" applyFont="1" applyFill="1" applyBorder="1" applyAlignment="1" applyProtection="1">
      <alignment vertical="center" wrapText="1"/>
    </xf>
    <xf numFmtId="2" fontId="2" fillId="2" borderId="21" xfId="0" applyNumberFormat="1" applyFont="1" applyFill="1" applyBorder="1" applyAlignment="1" applyProtection="1">
      <alignment vertical="center" wrapText="1"/>
    </xf>
    <xf numFmtId="2" fontId="2" fillId="2" borderId="6" xfId="0" applyNumberFormat="1" applyFont="1" applyFill="1" applyBorder="1" applyAlignment="1" applyProtection="1">
      <alignment vertical="center" wrapText="1"/>
    </xf>
    <xf numFmtId="2" fontId="1" fillId="0" borderId="40" xfId="0" applyNumberFormat="1" applyFont="1" applyBorder="1" applyAlignment="1" applyProtection="1">
      <alignment wrapText="1"/>
    </xf>
    <xf numFmtId="2" fontId="1" fillId="0" borderId="41" xfId="0" applyNumberFormat="1" applyFont="1" applyBorder="1" applyAlignment="1" applyProtection="1">
      <alignment wrapText="1"/>
    </xf>
    <xf numFmtId="2" fontId="1" fillId="0" borderId="4" xfId="0" applyNumberFormat="1" applyFont="1" applyBorder="1" applyAlignment="1" applyProtection="1">
      <alignment vertical="center" wrapText="1"/>
    </xf>
    <xf numFmtId="2" fontId="1" fillId="0" borderId="45" xfId="0" applyNumberFormat="1" applyFont="1" applyBorder="1" applyAlignment="1" applyProtection="1">
      <alignment vertical="center" wrapText="1"/>
    </xf>
    <xf numFmtId="2" fontId="1" fillId="2" borderId="61" xfId="0" applyNumberFormat="1" applyFont="1" applyFill="1" applyBorder="1" applyAlignment="1" applyProtection="1">
      <alignment wrapText="1"/>
    </xf>
    <xf numFmtId="2" fontId="1" fillId="2" borderId="62" xfId="0" applyNumberFormat="1" applyFont="1" applyFill="1" applyBorder="1" applyAlignment="1" applyProtection="1">
      <alignment wrapText="1"/>
    </xf>
    <xf numFmtId="2" fontId="7" fillId="0" borderId="68" xfId="0" applyNumberFormat="1" applyFont="1" applyBorder="1" applyAlignment="1" applyProtection="1">
      <alignment horizontal="center" vertical="top" wrapText="1"/>
    </xf>
    <xf numFmtId="2" fontId="7" fillId="0" borderId="69" xfId="0" applyNumberFormat="1" applyFont="1" applyBorder="1" applyAlignment="1" applyProtection="1">
      <alignment horizontal="center" vertical="top" wrapText="1"/>
    </xf>
    <xf numFmtId="2" fontId="7" fillId="0" borderId="22" xfId="0" applyNumberFormat="1" applyFont="1" applyBorder="1" applyAlignment="1" applyProtection="1">
      <alignment horizontal="center" vertical="top" wrapText="1"/>
    </xf>
    <xf numFmtId="2" fontId="7" fillId="0" borderId="47" xfId="0" applyNumberFormat="1" applyFont="1" applyBorder="1" applyAlignment="1" applyProtection="1">
      <alignment horizontal="center" vertical="top" wrapText="1"/>
    </xf>
    <xf numFmtId="2" fontId="7" fillId="0" borderId="70" xfId="0" applyNumberFormat="1" applyFont="1" applyBorder="1" applyAlignment="1" applyProtection="1">
      <alignment horizontal="center" vertical="top" wrapText="1"/>
    </xf>
    <xf numFmtId="2" fontId="7" fillId="0" borderId="71" xfId="0" applyNumberFormat="1" applyFont="1" applyBorder="1" applyAlignment="1" applyProtection="1">
      <alignment horizontal="center" vertical="top" wrapText="1"/>
    </xf>
    <xf numFmtId="2" fontId="7" fillId="0" borderId="72" xfId="0" applyNumberFormat="1" applyFont="1" applyBorder="1" applyAlignment="1" applyProtection="1">
      <alignment horizontal="center" vertical="top" wrapText="1"/>
    </xf>
    <xf numFmtId="2" fontId="7" fillId="0" borderId="16" xfId="0" applyNumberFormat="1" applyFont="1" applyBorder="1" applyAlignment="1" applyProtection="1">
      <alignment horizontal="center" vertical="top" wrapText="1"/>
    </xf>
    <xf numFmtId="2" fontId="7" fillId="0" borderId="34" xfId="0" applyNumberFormat="1" applyFont="1" applyBorder="1" applyAlignment="1" applyProtection="1">
      <alignment horizontal="center" wrapText="1"/>
    </xf>
    <xf numFmtId="2" fontId="7" fillId="0" borderId="35" xfId="0" applyNumberFormat="1" applyFont="1" applyBorder="1" applyAlignment="1" applyProtection="1">
      <alignment horizontal="center" wrapText="1"/>
    </xf>
    <xf numFmtId="2" fontId="7" fillId="0" borderId="36" xfId="0" applyNumberFormat="1" applyFont="1" applyBorder="1" applyAlignment="1" applyProtection="1">
      <alignment horizontal="center" wrapText="1"/>
    </xf>
    <xf numFmtId="2" fontId="1" fillId="0" borderId="4" xfId="0" applyNumberFormat="1" applyFont="1" applyBorder="1" applyAlignment="1" applyProtection="1">
      <alignment wrapText="1"/>
    </xf>
    <xf numFmtId="2" fontId="1" fillId="0" borderId="45" xfId="0" applyNumberFormat="1" applyFont="1" applyBorder="1" applyAlignment="1" applyProtection="1">
      <alignment wrapText="1"/>
    </xf>
    <xf numFmtId="2" fontId="1" fillId="2" borderId="46" xfId="0" applyNumberFormat="1" applyFont="1" applyFill="1" applyBorder="1" applyAlignment="1" applyProtection="1">
      <alignment wrapText="1"/>
    </xf>
    <xf numFmtId="2" fontId="1" fillId="2" borderId="47" xfId="0" applyNumberFormat="1" applyFont="1" applyFill="1" applyBorder="1" applyAlignment="1" applyProtection="1">
      <alignment wrapText="1"/>
    </xf>
    <xf numFmtId="2" fontId="1" fillId="0" borderId="50" xfId="0" applyNumberFormat="1" applyFont="1" applyBorder="1" applyAlignment="1" applyProtection="1">
      <alignment wrapText="1"/>
    </xf>
    <xf numFmtId="2" fontId="1" fillId="2" borderId="24" xfId="0" applyNumberFormat="1" applyFont="1" applyFill="1" applyBorder="1" applyAlignment="1" applyProtection="1">
      <alignment wrapText="1"/>
    </xf>
    <xf numFmtId="2" fontId="1" fillId="2" borderId="74" xfId="0" applyNumberFormat="1" applyFont="1" applyFill="1" applyBorder="1" applyAlignment="1" applyProtection="1">
      <alignment horizontal="right" wrapText="1"/>
    </xf>
    <xf numFmtId="2" fontId="1" fillId="2" borderId="15" xfId="0" applyNumberFormat="1" applyFont="1" applyFill="1" applyBorder="1" applyAlignment="1" applyProtection="1">
      <alignment horizontal="right" wrapText="1"/>
    </xf>
    <xf numFmtId="2" fontId="1" fillId="2" borderId="64" xfId="0" applyNumberFormat="1" applyFont="1" applyFill="1" applyBorder="1" applyAlignment="1" applyProtection="1">
      <alignment wrapText="1"/>
    </xf>
    <xf numFmtId="2" fontId="1" fillId="2" borderId="65" xfId="0" applyNumberFormat="1" applyFont="1" applyFill="1" applyBorder="1" applyAlignment="1" applyProtection="1">
      <alignment wrapText="1"/>
    </xf>
    <xf numFmtId="2" fontId="1" fillId="2" borderId="10" xfId="0" applyNumberFormat="1" applyFont="1" applyFill="1" applyBorder="1" applyAlignment="1" applyProtection="1">
      <alignment wrapText="1"/>
    </xf>
    <xf numFmtId="2" fontId="1" fillId="2" borderId="66" xfId="0" applyNumberFormat="1" applyFont="1" applyFill="1" applyBorder="1" applyAlignment="1" applyProtection="1">
      <alignment wrapText="1"/>
    </xf>
    <xf numFmtId="2" fontId="2" fillId="0" borderId="52" xfId="0" applyNumberFormat="1" applyFont="1" applyBorder="1" applyAlignment="1" applyProtection="1">
      <alignment horizontal="center" wrapText="1"/>
    </xf>
    <xf numFmtId="2" fontId="2" fillId="0" borderId="43" xfId="0" applyNumberFormat="1" applyFont="1" applyBorder="1" applyAlignment="1" applyProtection="1">
      <alignment horizontal="center" wrapText="1"/>
    </xf>
    <xf numFmtId="2" fontId="1" fillId="0" borderId="13" xfId="0" applyNumberFormat="1" applyFont="1" applyBorder="1" applyAlignment="1" applyProtection="1">
      <alignment wrapText="1"/>
    </xf>
    <xf numFmtId="2" fontId="1" fillId="0" borderId="14" xfId="0" applyNumberFormat="1" applyFont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view="pageBreakPreview" zoomScaleNormal="100" workbookViewId="0">
      <selection activeCell="C12" sqref="C12"/>
    </sheetView>
  </sheetViews>
  <sheetFormatPr defaultColWidth="4.77734375" defaultRowHeight="15.4" x14ac:dyDescent="0.45"/>
  <cols>
    <col min="1" max="7" width="4.77734375" style="2" customWidth="1"/>
    <col min="8" max="8" width="1.77734375" style="2" customWidth="1"/>
    <col min="9" max="9" width="6.77734375" style="2" customWidth="1"/>
    <col min="10" max="19" width="4.77734375" style="2" customWidth="1"/>
    <col min="20" max="20" width="3.5546875" style="2" customWidth="1"/>
    <col min="21" max="21" width="13.21875" style="2" customWidth="1"/>
    <col min="22" max="16384" width="4.77734375" style="2"/>
  </cols>
  <sheetData>
    <row r="1" spans="1:23" ht="7.5" customHeight="1" thickBot="1" x14ac:dyDescent="0.5">
      <c r="A1" s="116"/>
      <c r="B1" s="116"/>
      <c r="C1" s="116"/>
      <c r="D1" s="116"/>
      <c r="E1" s="116"/>
      <c r="F1" s="116"/>
      <c r="G1" s="116"/>
      <c r="H1" s="1"/>
      <c r="I1" s="115"/>
      <c r="J1" s="115"/>
      <c r="K1" s="115"/>
      <c r="L1" s="115"/>
      <c r="M1" s="115"/>
      <c r="N1" s="115"/>
      <c r="O1" s="115"/>
      <c r="P1" s="108"/>
      <c r="Q1" s="108"/>
      <c r="R1" s="108"/>
      <c r="S1" s="108"/>
      <c r="T1" s="108"/>
      <c r="U1" s="108"/>
    </row>
    <row r="2" spans="1:23" x14ac:dyDescent="0.45">
      <c r="A2" s="122" t="s">
        <v>0</v>
      </c>
      <c r="B2" s="123"/>
      <c r="C2" s="123"/>
      <c r="D2" s="126"/>
      <c r="E2" s="126"/>
      <c r="F2" s="126"/>
      <c r="G2" s="126"/>
      <c r="H2" s="111"/>
      <c r="I2" s="115"/>
      <c r="J2" s="115"/>
      <c r="K2" s="115"/>
      <c r="L2" s="115"/>
      <c r="M2" s="115"/>
      <c r="N2" s="115"/>
      <c r="O2" s="115"/>
      <c r="P2" s="109"/>
      <c r="Q2" s="109"/>
      <c r="R2" s="109"/>
      <c r="S2" s="109"/>
      <c r="T2" s="109"/>
      <c r="U2" s="109"/>
      <c r="V2" s="1"/>
      <c r="W2" s="1"/>
    </row>
    <row r="3" spans="1:23" x14ac:dyDescent="0.45">
      <c r="A3" s="120" t="s">
        <v>1</v>
      </c>
      <c r="B3" s="121"/>
      <c r="C3" s="121"/>
      <c r="D3" s="117"/>
      <c r="E3" s="117"/>
      <c r="F3" s="117"/>
      <c r="G3" s="117"/>
      <c r="H3" s="112"/>
      <c r="I3" s="115"/>
      <c r="J3" s="115"/>
      <c r="K3" s="115"/>
      <c r="L3" s="115"/>
      <c r="M3" s="115"/>
      <c r="N3" s="115"/>
      <c r="O3" s="115"/>
      <c r="P3" s="110" t="s">
        <v>9</v>
      </c>
      <c r="Q3" s="110"/>
      <c r="R3" s="110"/>
      <c r="S3" s="110"/>
      <c r="T3" s="110"/>
      <c r="U3" s="110"/>
      <c r="V3" s="4"/>
      <c r="W3" s="4"/>
    </row>
    <row r="4" spans="1:23" ht="15.75" customHeight="1" x14ac:dyDescent="0.45">
      <c r="A4" s="120" t="s">
        <v>2</v>
      </c>
      <c r="B4" s="121"/>
      <c r="C4" s="121"/>
      <c r="D4" s="125"/>
      <c r="E4" s="125"/>
      <c r="F4" s="125"/>
      <c r="G4" s="125"/>
      <c r="H4" s="112"/>
      <c r="I4" s="115"/>
      <c r="J4" s="115"/>
      <c r="K4" s="115"/>
      <c r="L4" s="115"/>
      <c r="M4" s="115"/>
      <c r="N4" s="115"/>
      <c r="O4" s="115"/>
      <c r="P4" s="109"/>
      <c r="Q4" s="109"/>
      <c r="R4" s="109"/>
      <c r="S4" s="109"/>
      <c r="T4" s="109"/>
      <c r="U4" s="109"/>
      <c r="V4" s="1"/>
      <c r="W4" s="1"/>
    </row>
    <row r="5" spans="1:23" x14ac:dyDescent="0.45">
      <c r="A5" s="3"/>
      <c r="B5" s="121" t="s">
        <v>26</v>
      </c>
      <c r="C5" s="121"/>
      <c r="D5" s="124">
        <f>D4+13</f>
        <v>13</v>
      </c>
      <c r="E5" s="124"/>
      <c r="F5" s="124"/>
      <c r="G5" s="124"/>
      <c r="H5" s="112"/>
      <c r="I5" s="115"/>
      <c r="J5" s="115"/>
      <c r="K5" s="115"/>
      <c r="L5" s="115"/>
      <c r="M5" s="115"/>
      <c r="N5" s="115"/>
      <c r="O5" s="115"/>
      <c r="P5" s="110" t="s">
        <v>8</v>
      </c>
      <c r="Q5" s="110"/>
      <c r="R5" s="110"/>
      <c r="S5" s="110"/>
      <c r="T5" s="110"/>
      <c r="U5" s="110"/>
      <c r="V5" s="5"/>
      <c r="W5" s="5"/>
    </row>
    <row r="6" spans="1:23" ht="15.75" customHeight="1" x14ac:dyDescent="0.45">
      <c r="A6" s="120" t="s">
        <v>3</v>
      </c>
      <c r="B6" s="121"/>
      <c r="C6" s="121"/>
      <c r="D6" s="121"/>
      <c r="E6" s="121"/>
      <c r="F6" s="121"/>
      <c r="G6" s="121"/>
      <c r="H6" s="112"/>
      <c r="I6" s="115"/>
      <c r="J6" s="115"/>
      <c r="K6" s="115"/>
      <c r="L6" s="115"/>
      <c r="M6" s="115"/>
      <c r="N6" s="115"/>
      <c r="O6" s="115"/>
      <c r="P6" s="114" t="s">
        <v>7</v>
      </c>
      <c r="Q6" s="114"/>
      <c r="R6" s="114"/>
      <c r="S6" s="114"/>
      <c r="T6" s="114"/>
      <c r="U6" s="114"/>
      <c r="V6" s="6"/>
      <c r="W6" s="6"/>
    </row>
    <row r="7" spans="1:23" x14ac:dyDescent="0.45">
      <c r="A7" s="118" t="s">
        <v>4</v>
      </c>
      <c r="B7" s="119"/>
      <c r="C7" s="117"/>
      <c r="D7" s="117"/>
      <c r="E7" s="7" t="s">
        <v>5</v>
      </c>
      <c r="F7" s="117"/>
      <c r="G7" s="117"/>
      <c r="H7" s="112"/>
      <c r="I7" s="115"/>
      <c r="J7" s="115"/>
      <c r="K7" s="115"/>
      <c r="L7" s="115"/>
      <c r="M7" s="115"/>
      <c r="N7" s="115"/>
      <c r="O7" s="115"/>
      <c r="P7" s="114"/>
      <c r="Q7" s="114"/>
      <c r="R7" s="114"/>
      <c r="S7" s="114"/>
      <c r="T7" s="114"/>
      <c r="U7" s="114"/>
      <c r="V7" s="6"/>
      <c r="W7" s="6"/>
    </row>
    <row r="8" spans="1:23" ht="6" customHeight="1" thickBot="1" x14ac:dyDescent="0.5">
      <c r="A8" s="127" t="s">
        <v>6</v>
      </c>
      <c r="B8" s="128"/>
      <c r="C8" s="128"/>
      <c r="D8" s="128"/>
      <c r="E8" s="128"/>
      <c r="F8" s="128"/>
      <c r="G8" s="128"/>
      <c r="H8" s="113"/>
      <c r="I8" s="115"/>
      <c r="J8" s="115"/>
      <c r="K8" s="115"/>
      <c r="L8" s="115"/>
      <c r="M8" s="115"/>
      <c r="N8" s="115"/>
      <c r="O8" s="115"/>
      <c r="P8" s="114"/>
      <c r="Q8" s="114"/>
      <c r="R8" s="114"/>
      <c r="S8" s="114"/>
      <c r="T8" s="114"/>
      <c r="U8" s="114"/>
      <c r="V8" s="8"/>
      <c r="W8" s="8"/>
    </row>
    <row r="9" spans="1:23" ht="7.5" customHeight="1" thickBot="1" x14ac:dyDescent="0.5">
      <c r="A9" s="116"/>
      <c r="B9" s="116"/>
      <c r="C9" s="116"/>
      <c r="D9" s="116"/>
      <c r="E9" s="116"/>
      <c r="F9" s="116"/>
      <c r="G9" s="116"/>
      <c r="H9" s="1"/>
      <c r="I9" s="115"/>
      <c r="J9" s="115"/>
      <c r="K9" s="115"/>
      <c r="L9" s="115"/>
      <c r="M9" s="115"/>
      <c r="N9" s="115"/>
      <c r="O9" s="115"/>
      <c r="P9" s="169"/>
      <c r="Q9" s="169"/>
      <c r="R9" s="169"/>
      <c r="S9" s="169"/>
      <c r="T9" s="169"/>
      <c r="U9" s="169"/>
      <c r="V9" s="8"/>
      <c r="W9" s="8"/>
    </row>
    <row r="10" spans="1:23" ht="11.25" customHeight="1" x14ac:dyDescent="0.45">
      <c r="A10" s="52" t="s">
        <v>10</v>
      </c>
      <c r="B10" s="53" t="s">
        <v>11</v>
      </c>
      <c r="C10" s="53" t="s">
        <v>12</v>
      </c>
      <c r="D10" s="53" t="s">
        <v>13</v>
      </c>
      <c r="E10" s="53" t="s">
        <v>14</v>
      </c>
      <c r="F10" s="53" t="s">
        <v>15</v>
      </c>
      <c r="G10" s="54" t="s">
        <v>16</v>
      </c>
      <c r="H10" s="100" t="s">
        <v>17</v>
      </c>
      <c r="I10" s="101"/>
      <c r="J10" s="56" t="s">
        <v>10</v>
      </c>
      <c r="K10" s="53" t="s">
        <v>11</v>
      </c>
      <c r="L10" s="53" t="s">
        <v>12</v>
      </c>
      <c r="M10" s="53" t="s">
        <v>13</v>
      </c>
      <c r="N10" s="53" t="s">
        <v>14</v>
      </c>
      <c r="O10" s="53" t="s">
        <v>15</v>
      </c>
      <c r="P10" s="57" t="s">
        <v>16</v>
      </c>
      <c r="Q10" s="100" t="s">
        <v>18</v>
      </c>
      <c r="R10" s="101"/>
      <c r="S10" s="104" t="s">
        <v>19</v>
      </c>
      <c r="T10" s="105"/>
      <c r="U10" s="4"/>
      <c r="V10" s="4"/>
      <c r="W10" s="4"/>
    </row>
    <row r="11" spans="1:23" ht="12" customHeight="1" thickBot="1" x14ac:dyDescent="0.5">
      <c r="A11" s="51">
        <f>D4</f>
        <v>0</v>
      </c>
      <c r="B11" s="50">
        <f t="shared" ref="B11:G11" si="0">A11+1</f>
        <v>1</v>
      </c>
      <c r="C11" s="50">
        <f t="shared" si="0"/>
        <v>2</v>
      </c>
      <c r="D11" s="50">
        <f t="shared" si="0"/>
        <v>3</v>
      </c>
      <c r="E11" s="50">
        <f t="shared" si="0"/>
        <v>4</v>
      </c>
      <c r="F11" s="50">
        <f t="shared" si="0"/>
        <v>5</v>
      </c>
      <c r="G11" s="55">
        <f t="shared" si="0"/>
        <v>6</v>
      </c>
      <c r="H11" s="102"/>
      <c r="I11" s="103"/>
      <c r="J11" s="58">
        <f>G11+1</f>
        <v>7</v>
      </c>
      <c r="K11" s="50">
        <f t="shared" ref="K11:P11" si="1">J11+1</f>
        <v>8</v>
      </c>
      <c r="L11" s="50">
        <f t="shared" si="1"/>
        <v>9</v>
      </c>
      <c r="M11" s="50">
        <f t="shared" si="1"/>
        <v>10</v>
      </c>
      <c r="N11" s="50">
        <f t="shared" si="1"/>
        <v>11</v>
      </c>
      <c r="O11" s="50">
        <f t="shared" si="1"/>
        <v>12</v>
      </c>
      <c r="P11" s="55">
        <f t="shared" si="1"/>
        <v>13</v>
      </c>
      <c r="Q11" s="102"/>
      <c r="R11" s="103"/>
      <c r="S11" s="106"/>
      <c r="T11" s="107"/>
      <c r="U11" s="4"/>
      <c r="V11" s="4"/>
      <c r="W11" s="4"/>
    </row>
    <row r="12" spans="1:23" ht="17.100000000000001" customHeight="1" x14ac:dyDescent="0.45">
      <c r="A12" s="9"/>
      <c r="B12" s="10"/>
      <c r="C12" s="10"/>
      <c r="D12" s="10"/>
      <c r="E12" s="10"/>
      <c r="F12" s="10"/>
      <c r="G12" s="11"/>
      <c r="H12" s="157">
        <f t="shared" ref="H12:H17" si="2">SUM(A12:G12)</f>
        <v>0</v>
      </c>
      <c r="I12" s="158"/>
      <c r="J12" s="14"/>
      <c r="K12" s="10"/>
      <c r="L12" s="10"/>
      <c r="M12" s="10"/>
      <c r="N12" s="10"/>
      <c r="O12" s="10"/>
      <c r="P12" s="15"/>
      <c r="Q12" s="157">
        <f t="shared" ref="Q12:Q17" si="3">SUM(J12:P12)</f>
        <v>0</v>
      </c>
      <c r="R12" s="158"/>
      <c r="S12" s="167">
        <f t="shared" ref="S12:S19" si="4">SUM(H12+Q12)</f>
        <v>0</v>
      </c>
      <c r="T12" s="168"/>
      <c r="U12" s="17" t="s">
        <v>20</v>
      </c>
    </row>
    <row r="13" spans="1:23" ht="17.100000000000001" customHeight="1" x14ac:dyDescent="0.45">
      <c r="A13" s="18"/>
      <c r="B13" s="19"/>
      <c r="C13" s="19"/>
      <c r="D13" s="19"/>
      <c r="E13" s="19"/>
      <c r="F13" s="19"/>
      <c r="G13" s="20"/>
      <c r="H13" s="159">
        <f t="shared" si="2"/>
        <v>0</v>
      </c>
      <c r="I13" s="160"/>
      <c r="J13" s="21"/>
      <c r="K13" s="19"/>
      <c r="L13" s="19"/>
      <c r="M13" s="19"/>
      <c r="N13" s="19"/>
      <c r="O13" s="19"/>
      <c r="P13" s="22"/>
      <c r="Q13" s="159">
        <f t="shared" si="3"/>
        <v>0</v>
      </c>
      <c r="R13" s="160"/>
      <c r="S13" s="170">
        <f t="shared" si="4"/>
        <v>0</v>
      </c>
      <c r="T13" s="171"/>
      <c r="U13" s="23" t="s">
        <v>4</v>
      </c>
    </row>
    <row r="14" spans="1:23" ht="17.100000000000001" customHeight="1" x14ac:dyDescent="0.45">
      <c r="A14" s="9"/>
      <c r="B14" s="10"/>
      <c r="C14" s="10"/>
      <c r="D14" s="10"/>
      <c r="E14" s="10"/>
      <c r="F14" s="10"/>
      <c r="G14" s="11"/>
      <c r="H14" s="157">
        <f t="shared" si="2"/>
        <v>0</v>
      </c>
      <c r="I14" s="158"/>
      <c r="J14" s="14"/>
      <c r="K14" s="10"/>
      <c r="L14" s="10"/>
      <c r="M14" s="10"/>
      <c r="N14" s="10"/>
      <c r="O14" s="10"/>
      <c r="P14" s="15"/>
      <c r="Q14" s="157">
        <f t="shared" si="3"/>
        <v>0</v>
      </c>
      <c r="R14" s="158"/>
      <c r="S14" s="167">
        <f t="shared" si="4"/>
        <v>0</v>
      </c>
      <c r="T14" s="168"/>
      <c r="U14" s="24" t="s">
        <v>21</v>
      </c>
    </row>
    <row r="15" spans="1:23" ht="17.100000000000001" customHeight="1" x14ac:dyDescent="0.45">
      <c r="A15" s="18"/>
      <c r="B15" s="19"/>
      <c r="C15" s="19"/>
      <c r="D15" s="19"/>
      <c r="E15" s="19"/>
      <c r="F15" s="19"/>
      <c r="G15" s="20"/>
      <c r="H15" s="159">
        <f t="shared" si="2"/>
        <v>0</v>
      </c>
      <c r="I15" s="160"/>
      <c r="J15" s="21"/>
      <c r="K15" s="19"/>
      <c r="L15" s="19"/>
      <c r="M15" s="19"/>
      <c r="N15" s="19"/>
      <c r="O15" s="19"/>
      <c r="P15" s="22"/>
      <c r="Q15" s="159">
        <f t="shared" si="3"/>
        <v>0</v>
      </c>
      <c r="R15" s="160"/>
      <c r="S15" s="170">
        <f t="shared" si="4"/>
        <v>0</v>
      </c>
      <c r="T15" s="171"/>
      <c r="U15" s="23" t="s">
        <v>22</v>
      </c>
    </row>
    <row r="16" spans="1:23" ht="17.100000000000001" customHeight="1" x14ac:dyDescent="0.45">
      <c r="A16" s="9"/>
      <c r="B16" s="10"/>
      <c r="C16" s="10"/>
      <c r="D16" s="10"/>
      <c r="E16" s="10"/>
      <c r="F16" s="10"/>
      <c r="G16" s="11"/>
      <c r="H16" s="157">
        <f t="shared" si="2"/>
        <v>0</v>
      </c>
      <c r="I16" s="158"/>
      <c r="J16" s="14"/>
      <c r="K16" s="10"/>
      <c r="L16" s="10"/>
      <c r="M16" s="10"/>
      <c r="N16" s="10"/>
      <c r="O16" s="10"/>
      <c r="P16" s="15"/>
      <c r="Q16" s="157">
        <f t="shared" si="3"/>
        <v>0</v>
      </c>
      <c r="R16" s="158"/>
      <c r="S16" s="167">
        <f t="shared" si="4"/>
        <v>0</v>
      </c>
      <c r="T16" s="168"/>
      <c r="U16" s="24" t="s">
        <v>23</v>
      </c>
    </row>
    <row r="17" spans="1:21" ht="17.100000000000001" customHeight="1" thickBot="1" x14ac:dyDescent="0.5">
      <c r="A17" s="25"/>
      <c r="B17" s="26"/>
      <c r="C17" s="26"/>
      <c r="D17" s="26"/>
      <c r="E17" s="26"/>
      <c r="F17" s="26"/>
      <c r="G17" s="27"/>
      <c r="H17" s="221">
        <f t="shared" si="2"/>
        <v>0</v>
      </c>
      <c r="I17" s="222"/>
      <c r="J17" s="28"/>
      <c r="K17" s="26"/>
      <c r="L17" s="26"/>
      <c r="M17" s="26"/>
      <c r="N17" s="26"/>
      <c r="O17" s="26"/>
      <c r="P17" s="29"/>
      <c r="Q17" s="161">
        <f t="shared" si="3"/>
        <v>0</v>
      </c>
      <c r="R17" s="162"/>
      <c r="S17" s="231">
        <f t="shared" si="4"/>
        <v>0</v>
      </c>
      <c r="T17" s="232"/>
      <c r="U17" s="30" t="s">
        <v>24</v>
      </c>
    </row>
    <row r="18" spans="1:21" ht="21.75" thickTop="1" x14ac:dyDescent="0.45">
      <c r="A18" s="144"/>
      <c r="B18" s="116"/>
      <c r="C18" s="116"/>
      <c r="D18" s="135" t="s">
        <v>33</v>
      </c>
      <c r="E18" s="136"/>
      <c r="F18" s="136"/>
      <c r="G18" s="137"/>
      <c r="H18" s="201">
        <f>SUM(H12:I17)</f>
        <v>0</v>
      </c>
      <c r="I18" s="202"/>
      <c r="J18" s="108"/>
      <c r="K18" s="108"/>
      <c r="L18" s="108"/>
      <c r="M18" s="135" t="s">
        <v>32</v>
      </c>
      <c r="N18" s="136"/>
      <c r="O18" s="136"/>
      <c r="P18" s="137"/>
      <c r="Q18" s="151">
        <f>SUM(Q12:R17)</f>
        <v>0</v>
      </c>
      <c r="R18" s="152"/>
      <c r="S18" s="223">
        <f t="shared" si="4"/>
        <v>0</v>
      </c>
      <c r="T18" s="137"/>
      <c r="U18" s="31" t="s">
        <v>41</v>
      </c>
    </row>
    <row r="19" spans="1:21" ht="21.4" x14ac:dyDescent="0.45">
      <c r="A19" s="144"/>
      <c r="B19" s="116"/>
      <c r="C19" s="116"/>
      <c r="D19" s="138" t="s">
        <v>28</v>
      </c>
      <c r="E19" s="139"/>
      <c r="F19" s="139"/>
      <c r="G19" s="140"/>
      <c r="H19" s="153" t="str">
        <f>IF(H18&lt;40,"0.00",VALUE(H18-H15-40))</f>
        <v>0.00</v>
      </c>
      <c r="I19" s="154"/>
      <c r="J19" s="108"/>
      <c r="K19" s="108"/>
      <c r="L19" s="108"/>
      <c r="M19" s="138" t="s">
        <v>28</v>
      </c>
      <c r="N19" s="139"/>
      <c r="O19" s="139"/>
      <c r="P19" s="140"/>
      <c r="Q19" s="153" t="str">
        <f>IF(Q18&lt;40,"0.00",VALUE(Q18-Q15-40))</f>
        <v>0.00</v>
      </c>
      <c r="R19" s="154"/>
      <c r="S19" s="170">
        <f t="shared" si="4"/>
        <v>0</v>
      </c>
      <c r="T19" s="171"/>
      <c r="U19" s="23" t="s">
        <v>25</v>
      </c>
    </row>
    <row r="20" spans="1:21" ht="21.75" thickBot="1" x14ac:dyDescent="0.5">
      <c r="A20" s="144"/>
      <c r="B20" s="116"/>
      <c r="C20" s="116"/>
      <c r="D20" s="141" t="s">
        <v>29</v>
      </c>
      <c r="E20" s="142"/>
      <c r="F20" s="142"/>
      <c r="G20" s="143"/>
      <c r="H20" s="203">
        <f>VALUE(H18-H19-H15)</f>
        <v>0</v>
      </c>
      <c r="I20" s="204"/>
      <c r="J20" s="108"/>
      <c r="K20" s="108"/>
      <c r="L20" s="108"/>
      <c r="M20" s="141" t="s">
        <v>29</v>
      </c>
      <c r="N20" s="142"/>
      <c r="O20" s="142"/>
      <c r="P20" s="143"/>
      <c r="Q20" s="155">
        <f>VALUE(Q18-Q19-Q15)</f>
        <v>0</v>
      </c>
      <c r="R20" s="156"/>
      <c r="S20" s="224">
        <v>80</v>
      </c>
      <c r="T20" s="225"/>
      <c r="U20" s="32" t="s">
        <v>42</v>
      </c>
    </row>
    <row r="21" spans="1:21" ht="23.25" customHeight="1" thickTop="1" x14ac:dyDescent="0.45">
      <c r="A21" s="144"/>
      <c r="B21" s="116"/>
      <c r="C21" s="116"/>
      <c r="D21" s="129" t="s">
        <v>30</v>
      </c>
      <c r="E21" s="130"/>
      <c r="F21" s="130"/>
      <c r="G21" s="131"/>
      <c r="H21" s="205">
        <f>IF(H15&lt;=2.5,VALUE(H15),VALUE(2.5))</f>
        <v>0</v>
      </c>
      <c r="I21" s="206"/>
      <c r="J21" s="108"/>
      <c r="K21" s="108"/>
      <c r="L21" s="108"/>
      <c r="M21" s="129" t="s">
        <v>30</v>
      </c>
      <c r="N21" s="130"/>
      <c r="O21" s="130"/>
      <c r="P21" s="131"/>
      <c r="Q21" s="163">
        <f>IF(Q15&lt;=2.5,VALUE(Q15),VALUE(2.5))</f>
        <v>0</v>
      </c>
      <c r="R21" s="164"/>
      <c r="S21" s="116"/>
      <c r="T21" s="116"/>
      <c r="U21" s="112"/>
    </row>
    <row r="22" spans="1:21" ht="23.25" customHeight="1" thickBot="1" x14ac:dyDescent="0.5">
      <c r="A22" s="144"/>
      <c r="B22" s="116"/>
      <c r="C22" s="116"/>
      <c r="D22" s="132" t="s">
        <v>31</v>
      </c>
      <c r="E22" s="133"/>
      <c r="F22" s="133"/>
      <c r="G22" s="134"/>
      <c r="H22" s="149">
        <f>IF(H15&gt;2.5,VALUE(H15-2.5),VALUE(0))</f>
        <v>0</v>
      </c>
      <c r="I22" s="150"/>
      <c r="J22" s="108"/>
      <c r="K22" s="108"/>
      <c r="L22" s="108"/>
      <c r="M22" s="132" t="s">
        <v>31</v>
      </c>
      <c r="N22" s="133"/>
      <c r="O22" s="133"/>
      <c r="P22" s="134"/>
      <c r="Q22" s="165">
        <f>IF(Q15&gt;2.5,VALUE(Q15-2.5),VALUE(0))</f>
        <v>0</v>
      </c>
      <c r="R22" s="166"/>
      <c r="S22" s="116"/>
      <c r="T22" s="116"/>
      <c r="U22" s="112"/>
    </row>
    <row r="23" spans="1:21" ht="7.5" customHeight="1" thickBot="1" x14ac:dyDescent="0.5">
      <c r="A23" s="144"/>
      <c r="B23" s="116"/>
      <c r="C23" s="116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16"/>
      <c r="U23" s="112"/>
    </row>
    <row r="24" spans="1:21" s="33" customFormat="1" ht="13.5" customHeight="1" x14ac:dyDescent="0.3">
      <c r="A24" s="144"/>
      <c r="B24" s="116"/>
      <c r="C24" s="116"/>
      <c r="D24" s="172" t="s">
        <v>34</v>
      </c>
      <c r="E24" s="173"/>
      <c r="F24" s="173"/>
      <c r="G24" s="174"/>
      <c r="H24" s="185" t="s">
        <v>35</v>
      </c>
      <c r="I24" s="186"/>
      <c r="J24" s="108"/>
      <c r="K24" s="108"/>
      <c r="L24" s="108"/>
      <c r="M24" s="172" t="s">
        <v>36</v>
      </c>
      <c r="N24" s="213"/>
      <c r="O24" s="213"/>
      <c r="P24" s="213"/>
      <c r="Q24" s="213"/>
      <c r="R24" s="214"/>
      <c r="S24" s="108"/>
      <c r="T24" s="116"/>
      <c r="U24" s="112"/>
    </row>
    <row r="25" spans="1:21" ht="17.100000000000001" customHeight="1" x14ac:dyDescent="0.45">
      <c r="A25" s="144"/>
      <c r="B25" s="116"/>
      <c r="C25" s="116"/>
      <c r="D25" s="228" t="s">
        <v>4</v>
      </c>
      <c r="E25" s="229"/>
      <c r="F25" s="229"/>
      <c r="G25" s="230"/>
      <c r="H25" s="199">
        <v>4.62</v>
      </c>
      <c r="I25" s="200"/>
      <c r="J25" s="108"/>
      <c r="K25" s="108"/>
      <c r="L25" s="108"/>
      <c r="M25" s="44" t="s">
        <v>50</v>
      </c>
      <c r="N25" s="45">
        <f>VALUE(H21+Q21)</f>
        <v>0</v>
      </c>
      <c r="O25" s="45" t="s">
        <v>49</v>
      </c>
      <c r="P25" s="46"/>
      <c r="Q25" s="208">
        <f>VALUE(N25*1)</f>
        <v>0</v>
      </c>
      <c r="R25" s="209"/>
      <c r="S25" s="108"/>
      <c r="T25" s="116"/>
      <c r="U25" s="112"/>
    </row>
    <row r="26" spans="1:21" ht="17.100000000000001" customHeight="1" x14ac:dyDescent="0.45">
      <c r="A26" s="144"/>
      <c r="B26" s="116"/>
      <c r="C26" s="116"/>
      <c r="D26" s="218" t="s">
        <v>5</v>
      </c>
      <c r="E26" s="219"/>
      <c r="F26" s="219"/>
      <c r="G26" s="220"/>
      <c r="H26" s="226">
        <f>VALUE(F7-S14+3.7)</f>
        <v>3.7</v>
      </c>
      <c r="I26" s="227"/>
      <c r="J26" s="108"/>
      <c r="K26" s="108"/>
      <c r="L26" s="108"/>
      <c r="M26" s="47" t="s">
        <v>51</v>
      </c>
      <c r="N26" s="48">
        <f>VALUE(H22+Q22)</f>
        <v>0</v>
      </c>
      <c r="O26" s="48" t="s">
        <v>52</v>
      </c>
      <c r="P26" s="49"/>
      <c r="Q26" s="210">
        <f>VALUE(N26*1.5)</f>
        <v>0</v>
      </c>
      <c r="R26" s="211"/>
      <c r="S26" s="108"/>
      <c r="T26" s="116"/>
      <c r="U26" s="112"/>
    </row>
    <row r="27" spans="1:21" ht="17.100000000000001" customHeight="1" thickBot="1" x14ac:dyDescent="0.5">
      <c r="A27" s="144"/>
      <c r="B27" s="116"/>
      <c r="C27" s="116"/>
      <c r="D27" s="196" t="s">
        <v>47</v>
      </c>
      <c r="E27" s="197"/>
      <c r="F27" s="197"/>
      <c r="G27" s="198"/>
      <c r="H27" s="175"/>
      <c r="I27" s="176"/>
      <c r="J27" s="108"/>
      <c r="K27" s="108"/>
      <c r="L27" s="108"/>
      <c r="M27" s="196" t="s">
        <v>48</v>
      </c>
      <c r="N27" s="197"/>
      <c r="O27" s="197"/>
      <c r="P27" s="198"/>
      <c r="Q27" s="179">
        <f>SUM(Q25:R26)</f>
        <v>0</v>
      </c>
      <c r="R27" s="180"/>
      <c r="S27" s="108"/>
      <c r="T27" s="116"/>
      <c r="U27" s="112"/>
    </row>
    <row r="28" spans="1:21" ht="7.5" customHeight="1" thickBot="1" x14ac:dyDescent="0.5">
      <c r="A28" s="144"/>
      <c r="B28" s="116"/>
      <c r="C28" s="116"/>
      <c r="D28" s="108"/>
      <c r="E28" s="108"/>
      <c r="F28" s="108"/>
      <c r="G28" s="108"/>
      <c r="H28" s="108"/>
      <c r="I28" s="108"/>
      <c r="J28" s="108"/>
      <c r="K28" s="108"/>
      <c r="L28" s="108"/>
      <c r="M28" s="212"/>
      <c r="N28" s="212"/>
      <c r="O28" s="212"/>
      <c r="P28" s="212"/>
      <c r="Q28" s="212"/>
      <c r="R28" s="212"/>
      <c r="S28" s="108"/>
      <c r="T28" s="116"/>
      <c r="U28" s="112"/>
    </row>
    <row r="29" spans="1:21" s="34" customFormat="1" ht="13.5" customHeight="1" x14ac:dyDescent="0.3">
      <c r="A29" s="144"/>
      <c r="B29" s="116"/>
      <c r="C29" s="116"/>
      <c r="D29" s="172" t="s">
        <v>37</v>
      </c>
      <c r="E29" s="173"/>
      <c r="F29" s="173"/>
      <c r="G29" s="174"/>
      <c r="H29" s="185" t="s">
        <v>38</v>
      </c>
      <c r="I29" s="186"/>
      <c r="J29" s="108"/>
      <c r="K29" s="108"/>
      <c r="L29" s="108"/>
      <c r="M29" s="215" t="s">
        <v>39</v>
      </c>
      <c r="N29" s="216"/>
      <c r="O29" s="216"/>
      <c r="P29" s="216"/>
      <c r="Q29" s="216"/>
      <c r="R29" s="216"/>
      <c r="S29" s="217"/>
      <c r="T29" s="116"/>
      <c r="U29" s="112"/>
    </row>
    <row r="30" spans="1:21" ht="13.5" customHeight="1" x14ac:dyDescent="0.45">
      <c r="A30" s="144"/>
      <c r="B30" s="116"/>
      <c r="C30" s="116"/>
      <c r="D30" s="187" t="s">
        <v>45</v>
      </c>
      <c r="E30" s="188"/>
      <c r="F30" s="188"/>
      <c r="G30" s="189"/>
      <c r="H30" s="181"/>
      <c r="I30" s="182"/>
      <c r="J30" s="116"/>
      <c r="K30" s="207" t="s">
        <v>40</v>
      </c>
      <c r="L30" s="207"/>
      <c r="M30" s="35" t="s">
        <v>10</v>
      </c>
      <c r="N30" s="36" t="s">
        <v>11</v>
      </c>
      <c r="O30" s="36" t="s">
        <v>12</v>
      </c>
      <c r="P30" s="36" t="s">
        <v>13</v>
      </c>
      <c r="Q30" s="36" t="s">
        <v>14</v>
      </c>
      <c r="R30" s="36" t="s">
        <v>15</v>
      </c>
      <c r="S30" s="37" t="s">
        <v>16</v>
      </c>
      <c r="T30" s="116"/>
      <c r="U30" s="112"/>
    </row>
    <row r="31" spans="1:21" x14ac:dyDescent="0.45">
      <c r="A31" s="144"/>
      <c r="B31" s="116"/>
      <c r="C31" s="116"/>
      <c r="D31" s="190" t="s">
        <v>43</v>
      </c>
      <c r="E31" s="191"/>
      <c r="F31" s="191"/>
      <c r="G31" s="192"/>
      <c r="H31" s="183"/>
      <c r="I31" s="184"/>
      <c r="J31" s="116"/>
      <c r="K31" s="207"/>
      <c r="L31" s="207"/>
      <c r="M31" s="16"/>
      <c r="N31" s="12"/>
      <c r="O31" s="12"/>
      <c r="P31" s="12"/>
      <c r="Q31" s="12"/>
      <c r="R31" s="12"/>
      <c r="S31" s="13"/>
      <c r="T31" s="116"/>
      <c r="U31" s="112"/>
    </row>
    <row r="32" spans="1:21" ht="13.5" customHeight="1" x14ac:dyDescent="0.45">
      <c r="A32" s="144"/>
      <c r="B32" s="116"/>
      <c r="C32" s="116"/>
      <c r="D32" s="147" t="s">
        <v>46</v>
      </c>
      <c r="E32" s="116"/>
      <c r="F32" s="116"/>
      <c r="G32" s="148"/>
      <c r="H32" s="177"/>
      <c r="I32" s="178"/>
      <c r="J32" s="116"/>
      <c r="K32" s="207" t="s">
        <v>27</v>
      </c>
      <c r="L32" s="207"/>
      <c r="M32" s="38" t="s">
        <v>10</v>
      </c>
      <c r="N32" s="39" t="s">
        <v>11</v>
      </c>
      <c r="O32" s="39" t="s">
        <v>12</v>
      </c>
      <c r="P32" s="39" t="s">
        <v>13</v>
      </c>
      <c r="Q32" s="39" t="s">
        <v>14</v>
      </c>
      <c r="R32" s="39" t="s">
        <v>15</v>
      </c>
      <c r="S32" s="40" t="s">
        <v>16</v>
      </c>
      <c r="T32" s="116"/>
      <c r="U32" s="112"/>
    </row>
    <row r="33" spans="1:21" ht="15.75" thickBot="1" x14ac:dyDescent="0.5">
      <c r="A33" s="145"/>
      <c r="B33" s="146"/>
      <c r="C33" s="146"/>
      <c r="D33" s="193" t="s">
        <v>44</v>
      </c>
      <c r="E33" s="194"/>
      <c r="F33" s="194"/>
      <c r="G33" s="195"/>
      <c r="H33" s="179"/>
      <c r="I33" s="180"/>
      <c r="J33" s="146"/>
      <c r="K33" s="146"/>
      <c r="L33" s="113"/>
      <c r="M33" s="41"/>
      <c r="N33" s="42"/>
      <c r="O33" s="42"/>
      <c r="P33" s="42"/>
      <c r="Q33" s="42"/>
      <c r="R33" s="42"/>
      <c r="S33" s="43"/>
      <c r="T33" s="146"/>
      <c r="U33" s="113"/>
    </row>
  </sheetData>
  <sheetProtection password="E1D7" sheet="1" objects="1" scenarios="1" selectLockedCells="1"/>
  <mergeCells count="104">
    <mergeCell ref="H12:I12"/>
    <mergeCell ref="H13:I13"/>
    <mergeCell ref="H14:I14"/>
    <mergeCell ref="H15:I15"/>
    <mergeCell ref="H16:I16"/>
    <mergeCell ref="H17:I17"/>
    <mergeCell ref="H24:I24"/>
    <mergeCell ref="S23:S28"/>
    <mergeCell ref="S18:T18"/>
    <mergeCell ref="S19:T19"/>
    <mergeCell ref="S20:T20"/>
    <mergeCell ref="H26:I26"/>
    <mergeCell ref="D23:I23"/>
    <mergeCell ref="D24:G24"/>
    <mergeCell ref="D25:G25"/>
    <mergeCell ref="T23:U33"/>
    <mergeCell ref="S21:U22"/>
    <mergeCell ref="S14:T14"/>
    <mergeCell ref="S15:T15"/>
    <mergeCell ref="S16:T16"/>
    <mergeCell ref="S17:T17"/>
    <mergeCell ref="K32:L32"/>
    <mergeCell ref="J18:L29"/>
    <mergeCell ref="J30:J33"/>
    <mergeCell ref="K31:L31"/>
    <mergeCell ref="K33:L33"/>
    <mergeCell ref="K30:L30"/>
    <mergeCell ref="Q25:R25"/>
    <mergeCell ref="Q26:R26"/>
    <mergeCell ref="Q27:R27"/>
    <mergeCell ref="M28:R28"/>
    <mergeCell ref="M23:R23"/>
    <mergeCell ref="M24:R24"/>
    <mergeCell ref="M29:S29"/>
    <mergeCell ref="M27:P27"/>
    <mergeCell ref="S12:T12"/>
    <mergeCell ref="P9:U9"/>
    <mergeCell ref="S13:T13"/>
    <mergeCell ref="Q12:R12"/>
    <mergeCell ref="Q13:R13"/>
    <mergeCell ref="D29:G29"/>
    <mergeCell ref="D28:I28"/>
    <mergeCell ref="H27:I27"/>
    <mergeCell ref="H32:I33"/>
    <mergeCell ref="H30:I31"/>
    <mergeCell ref="H29:I29"/>
    <mergeCell ref="D30:G30"/>
    <mergeCell ref="D31:G31"/>
    <mergeCell ref="D33:G33"/>
    <mergeCell ref="D27:G27"/>
    <mergeCell ref="H25:I25"/>
    <mergeCell ref="M22:P22"/>
    <mergeCell ref="M18:P18"/>
    <mergeCell ref="M19:P19"/>
    <mergeCell ref="M20:P20"/>
    <mergeCell ref="H18:I18"/>
    <mergeCell ref="H19:I19"/>
    <mergeCell ref="H20:I20"/>
    <mergeCell ref="H21:I21"/>
    <mergeCell ref="H22:I22"/>
    <mergeCell ref="Q18:R18"/>
    <mergeCell ref="Q19:R19"/>
    <mergeCell ref="Q20:R20"/>
    <mergeCell ref="Q14:R14"/>
    <mergeCell ref="Q15:R15"/>
    <mergeCell ref="Q16:R16"/>
    <mergeCell ref="Q17:R17"/>
    <mergeCell ref="Q21:R21"/>
    <mergeCell ref="Q22:R22"/>
    <mergeCell ref="M21:P21"/>
    <mergeCell ref="A8:G8"/>
    <mergeCell ref="D21:G21"/>
    <mergeCell ref="D22:G22"/>
    <mergeCell ref="D18:G18"/>
    <mergeCell ref="D19:G19"/>
    <mergeCell ref="D20:G20"/>
    <mergeCell ref="A9:G9"/>
    <mergeCell ref="A18:C33"/>
    <mergeCell ref="D32:G32"/>
    <mergeCell ref="D26:G26"/>
    <mergeCell ref="A1:G1"/>
    <mergeCell ref="F7:G7"/>
    <mergeCell ref="A7:B7"/>
    <mergeCell ref="C7:D7"/>
    <mergeCell ref="A4:C4"/>
    <mergeCell ref="A2:C2"/>
    <mergeCell ref="A3:C3"/>
    <mergeCell ref="B5:C5"/>
    <mergeCell ref="A6:G6"/>
    <mergeCell ref="D3:G3"/>
    <mergeCell ref="D5:G5"/>
    <mergeCell ref="D4:G4"/>
    <mergeCell ref="D2:G2"/>
    <mergeCell ref="H10:I11"/>
    <mergeCell ref="S10:T11"/>
    <mergeCell ref="Q10:R11"/>
    <mergeCell ref="P1:U1"/>
    <mergeCell ref="P2:U2"/>
    <mergeCell ref="P3:U3"/>
    <mergeCell ref="H2:H8"/>
    <mergeCell ref="P4:U4"/>
    <mergeCell ref="P5:U5"/>
    <mergeCell ref="P6:U8"/>
    <mergeCell ref="I1:O9"/>
  </mergeCells>
  <phoneticPr fontId="0" type="noConversion"/>
  <pageMargins left="0.5" right="0.5" top="0.75" bottom="0.75" header="0.5" footer="0.5"/>
  <pageSetup orientation="landscape" r:id="rId1"/>
  <headerFooter alignWithMargins="0">
    <oddHeader>&amp;C&amp;"Times New Roman,Bold"EMPLOYEE TIME RECOND - NEWBERRY COUNTY</oddHeader>
    <oddFooter>&amp;L&amp;"Times New Roman,Regular"&amp;8REV 7/01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view="pageBreakPreview" zoomScaleNormal="100" workbookViewId="0">
      <selection activeCell="D2" sqref="D2:G2"/>
    </sheetView>
  </sheetViews>
  <sheetFormatPr defaultColWidth="4.77734375" defaultRowHeight="15.4" x14ac:dyDescent="0.45"/>
  <cols>
    <col min="1" max="7" width="4.77734375" style="2" customWidth="1"/>
    <col min="8" max="8" width="1.77734375" style="2" customWidth="1"/>
    <col min="9" max="9" width="6.77734375" style="2" customWidth="1"/>
    <col min="10" max="19" width="4.77734375" style="2" customWidth="1"/>
    <col min="20" max="20" width="3.5546875" style="2" customWidth="1"/>
    <col min="21" max="21" width="13.21875" style="2" customWidth="1"/>
    <col min="22" max="16384" width="4.77734375" style="2"/>
  </cols>
  <sheetData>
    <row r="1" spans="1:23" ht="7.5" customHeight="1" thickBot="1" x14ac:dyDescent="0.5">
      <c r="A1" s="116"/>
      <c r="B1" s="116"/>
      <c r="C1" s="116"/>
      <c r="D1" s="116"/>
      <c r="E1" s="116"/>
      <c r="F1" s="116"/>
      <c r="G1" s="116"/>
      <c r="H1" s="1"/>
      <c r="I1" s="115"/>
      <c r="J1" s="115"/>
      <c r="K1" s="115"/>
      <c r="L1" s="115"/>
      <c r="M1" s="115"/>
      <c r="N1" s="115"/>
      <c r="O1" s="115"/>
      <c r="P1" s="108"/>
      <c r="Q1" s="108"/>
      <c r="R1" s="108"/>
      <c r="S1" s="108"/>
      <c r="T1" s="108"/>
      <c r="U1" s="108"/>
    </row>
    <row r="2" spans="1:23" x14ac:dyDescent="0.45">
      <c r="A2" s="122" t="s">
        <v>0</v>
      </c>
      <c r="B2" s="123"/>
      <c r="C2" s="123"/>
      <c r="D2" s="126"/>
      <c r="E2" s="126"/>
      <c r="F2" s="126"/>
      <c r="G2" s="126"/>
      <c r="H2" s="111"/>
      <c r="I2" s="115"/>
      <c r="J2" s="115"/>
      <c r="K2" s="115"/>
      <c r="L2" s="115"/>
      <c r="M2" s="115"/>
      <c r="N2" s="115"/>
      <c r="O2" s="115"/>
      <c r="P2" s="109"/>
      <c r="Q2" s="109"/>
      <c r="R2" s="109"/>
      <c r="S2" s="109"/>
      <c r="T2" s="109"/>
      <c r="U2" s="109"/>
      <c r="V2" s="1"/>
      <c r="W2" s="1"/>
    </row>
    <row r="3" spans="1:23" x14ac:dyDescent="0.45">
      <c r="A3" s="120" t="s">
        <v>1</v>
      </c>
      <c r="B3" s="121"/>
      <c r="C3" s="121"/>
      <c r="D3" s="117"/>
      <c r="E3" s="117"/>
      <c r="F3" s="117"/>
      <c r="G3" s="117"/>
      <c r="H3" s="112"/>
      <c r="I3" s="115"/>
      <c r="J3" s="115"/>
      <c r="K3" s="115"/>
      <c r="L3" s="115"/>
      <c r="M3" s="115"/>
      <c r="N3" s="115"/>
      <c r="O3" s="115"/>
      <c r="P3" s="110" t="s">
        <v>9</v>
      </c>
      <c r="Q3" s="110"/>
      <c r="R3" s="110"/>
      <c r="S3" s="110"/>
      <c r="T3" s="110"/>
      <c r="U3" s="110"/>
      <c r="V3" s="4"/>
      <c r="W3" s="4"/>
    </row>
    <row r="4" spans="1:23" ht="15.75" customHeight="1" x14ac:dyDescent="0.45">
      <c r="A4" s="120" t="s">
        <v>2</v>
      </c>
      <c r="B4" s="121"/>
      <c r="C4" s="121"/>
      <c r="D4" s="125"/>
      <c r="E4" s="125"/>
      <c r="F4" s="125"/>
      <c r="G4" s="125"/>
      <c r="H4" s="112"/>
      <c r="I4" s="115"/>
      <c r="J4" s="115"/>
      <c r="K4" s="115"/>
      <c r="L4" s="115"/>
      <c r="M4" s="115"/>
      <c r="N4" s="115"/>
      <c r="O4" s="115"/>
      <c r="P4" s="109"/>
      <c r="Q4" s="109"/>
      <c r="R4" s="109"/>
      <c r="S4" s="109"/>
      <c r="T4" s="109"/>
      <c r="U4" s="109"/>
      <c r="V4" s="1"/>
      <c r="W4" s="1"/>
    </row>
    <row r="5" spans="1:23" x14ac:dyDescent="0.45">
      <c r="A5" s="3"/>
      <c r="B5" s="121" t="s">
        <v>26</v>
      </c>
      <c r="C5" s="121"/>
      <c r="D5" s="124">
        <f>D4+13</f>
        <v>13</v>
      </c>
      <c r="E5" s="124"/>
      <c r="F5" s="124"/>
      <c r="G5" s="124"/>
      <c r="H5" s="112"/>
      <c r="I5" s="115"/>
      <c r="J5" s="115"/>
      <c r="K5" s="115"/>
      <c r="L5" s="115"/>
      <c r="M5" s="115"/>
      <c r="N5" s="115"/>
      <c r="O5" s="115"/>
      <c r="P5" s="110" t="s">
        <v>8</v>
      </c>
      <c r="Q5" s="110"/>
      <c r="R5" s="110"/>
      <c r="S5" s="110"/>
      <c r="T5" s="110"/>
      <c r="U5" s="110"/>
      <c r="V5" s="5"/>
      <c r="W5" s="5"/>
    </row>
    <row r="6" spans="1:23" ht="15.75" customHeight="1" x14ac:dyDescent="0.45">
      <c r="A6" s="120" t="s">
        <v>3</v>
      </c>
      <c r="B6" s="121"/>
      <c r="C6" s="121"/>
      <c r="D6" s="121"/>
      <c r="E6" s="121"/>
      <c r="F6" s="121"/>
      <c r="G6" s="121"/>
      <c r="H6" s="112"/>
      <c r="I6" s="115"/>
      <c r="J6" s="115"/>
      <c r="K6" s="115"/>
      <c r="L6" s="115"/>
      <c r="M6" s="115"/>
      <c r="N6" s="115"/>
      <c r="O6" s="115"/>
      <c r="P6" s="114" t="s">
        <v>7</v>
      </c>
      <c r="Q6" s="114"/>
      <c r="R6" s="114"/>
      <c r="S6" s="114"/>
      <c r="T6" s="114"/>
      <c r="U6" s="114"/>
      <c r="V6" s="6"/>
      <c r="W6" s="6"/>
    </row>
    <row r="7" spans="1:23" x14ac:dyDescent="0.45">
      <c r="A7" s="118" t="s">
        <v>4</v>
      </c>
      <c r="B7" s="119"/>
      <c r="C7" s="117"/>
      <c r="D7" s="117"/>
      <c r="E7" s="7" t="s">
        <v>5</v>
      </c>
      <c r="F7" s="117"/>
      <c r="G7" s="117"/>
      <c r="H7" s="112"/>
      <c r="I7" s="115"/>
      <c r="J7" s="115"/>
      <c r="K7" s="115"/>
      <c r="L7" s="115"/>
      <c r="M7" s="115"/>
      <c r="N7" s="115"/>
      <c r="O7" s="115"/>
      <c r="P7" s="114"/>
      <c r="Q7" s="114"/>
      <c r="R7" s="114"/>
      <c r="S7" s="114"/>
      <c r="T7" s="114"/>
      <c r="U7" s="114"/>
      <c r="V7" s="6"/>
      <c r="W7" s="6"/>
    </row>
    <row r="8" spans="1:23" ht="6" customHeight="1" thickBot="1" x14ac:dyDescent="0.5">
      <c r="A8" s="127" t="s">
        <v>6</v>
      </c>
      <c r="B8" s="128"/>
      <c r="C8" s="128"/>
      <c r="D8" s="128"/>
      <c r="E8" s="128"/>
      <c r="F8" s="128"/>
      <c r="G8" s="128"/>
      <c r="H8" s="113"/>
      <c r="I8" s="115"/>
      <c r="J8" s="115"/>
      <c r="K8" s="115"/>
      <c r="L8" s="115"/>
      <c r="M8" s="115"/>
      <c r="N8" s="115"/>
      <c r="O8" s="115"/>
      <c r="P8" s="114"/>
      <c r="Q8" s="114"/>
      <c r="R8" s="114"/>
      <c r="S8" s="114"/>
      <c r="T8" s="114"/>
      <c r="U8" s="114"/>
      <c r="V8" s="8"/>
      <c r="W8" s="8"/>
    </row>
    <row r="9" spans="1:23" ht="7.5" customHeight="1" thickBot="1" x14ac:dyDescent="0.5">
      <c r="A9" s="116"/>
      <c r="B9" s="116"/>
      <c r="C9" s="116"/>
      <c r="D9" s="116"/>
      <c r="E9" s="116"/>
      <c r="F9" s="116"/>
      <c r="G9" s="116"/>
      <c r="H9" s="1"/>
      <c r="I9" s="115"/>
      <c r="J9" s="115"/>
      <c r="K9" s="115"/>
      <c r="L9" s="115"/>
      <c r="M9" s="115"/>
      <c r="N9" s="115"/>
      <c r="O9" s="115"/>
      <c r="P9" s="169"/>
      <c r="Q9" s="169"/>
      <c r="R9" s="169"/>
      <c r="S9" s="169"/>
      <c r="T9" s="169"/>
      <c r="U9" s="169"/>
      <c r="V9" s="8"/>
      <c r="W9" s="8"/>
    </row>
    <row r="10" spans="1:23" ht="11.25" customHeight="1" x14ac:dyDescent="0.45">
      <c r="A10" s="52" t="s">
        <v>10</v>
      </c>
      <c r="B10" s="53" t="s">
        <v>11</v>
      </c>
      <c r="C10" s="53" t="s">
        <v>12</v>
      </c>
      <c r="D10" s="53" t="s">
        <v>13</v>
      </c>
      <c r="E10" s="53" t="s">
        <v>14</v>
      </c>
      <c r="F10" s="53" t="s">
        <v>15</v>
      </c>
      <c r="G10" s="54" t="s">
        <v>16</v>
      </c>
      <c r="H10" s="100" t="s">
        <v>17</v>
      </c>
      <c r="I10" s="101"/>
      <c r="J10" s="56" t="s">
        <v>10</v>
      </c>
      <c r="K10" s="53" t="s">
        <v>11</v>
      </c>
      <c r="L10" s="53" t="s">
        <v>12</v>
      </c>
      <c r="M10" s="53" t="s">
        <v>13</v>
      </c>
      <c r="N10" s="53" t="s">
        <v>14</v>
      </c>
      <c r="O10" s="53" t="s">
        <v>15</v>
      </c>
      <c r="P10" s="57" t="s">
        <v>16</v>
      </c>
      <c r="Q10" s="100" t="s">
        <v>18</v>
      </c>
      <c r="R10" s="101"/>
      <c r="S10" s="104" t="s">
        <v>19</v>
      </c>
      <c r="T10" s="105"/>
      <c r="U10" s="4"/>
      <c r="V10" s="4"/>
      <c r="W10" s="4"/>
    </row>
    <row r="11" spans="1:23" ht="12" customHeight="1" thickBot="1" x14ac:dyDescent="0.5">
      <c r="A11" s="51">
        <f>D4</f>
        <v>0</v>
      </c>
      <c r="B11" s="50">
        <f t="shared" ref="B11:G11" si="0">A11+1</f>
        <v>1</v>
      </c>
      <c r="C11" s="50">
        <f t="shared" si="0"/>
        <v>2</v>
      </c>
      <c r="D11" s="50">
        <f t="shared" si="0"/>
        <v>3</v>
      </c>
      <c r="E11" s="50">
        <f t="shared" si="0"/>
        <v>4</v>
      </c>
      <c r="F11" s="50">
        <f t="shared" si="0"/>
        <v>5</v>
      </c>
      <c r="G11" s="55">
        <f t="shared" si="0"/>
        <v>6</v>
      </c>
      <c r="H11" s="102"/>
      <c r="I11" s="103"/>
      <c r="J11" s="58">
        <f>G11+1</f>
        <v>7</v>
      </c>
      <c r="K11" s="50">
        <f t="shared" ref="K11:P11" si="1">J11+1</f>
        <v>8</v>
      </c>
      <c r="L11" s="50">
        <f t="shared" si="1"/>
        <v>9</v>
      </c>
      <c r="M11" s="50">
        <f t="shared" si="1"/>
        <v>10</v>
      </c>
      <c r="N11" s="50">
        <f t="shared" si="1"/>
        <v>11</v>
      </c>
      <c r="O11" s="50">
        <f t="shared" si="1"/>
        <v>12</v>
      </c>
      <c r="P11" s="55">
        <f t="shared" si="1"/>
        <v>13</v>
      </c>
      <c r="Q11" s="102"/>
      <c r="R11" s="103"/>
      <c r="S11" s="106"/>
      <c r="T11" s="107"/>
      <c r="U11" s="4"/>
      <c r="V11" s="4"/>
      <c r="W11" s="4"/>
    </row>
    <row r="12" spans="1:23" ht="17.100000000000001" customHeight="1" x14ac:dyDescent="0.45">
      <c r="A12" s="9"/>
      <c r="B12" s="10"/>
      <c r="C12" s="10"/>
      <c r="D12" s="10"/>
      <c r="E12" s="10"/>
      <c r="F12" s="10"/>
      <c r="G12" s="11"/>
      <c r="H12" s="157">
        <f t="shared" ref="H12:H17" si="2">SUM(A12:G12)</f>
        <v>0</v>
      </c>
      <c r="I12" s="158"/>
      <c r="J12" s="14"/>
      <c r="K12" s="10"/>
      <c r="L12" s="10"/>
      <c r="M12" s="10"/>
      <c r="N12" s="10"/>
      <c r="O12" s="10"/>
      <c r="P12" s="15"/>
      <c r="Q12" s="157">
        <f t="shared" ref="Q12:Q17" si="3">SUM(J12:P12)</f>
        <v>0</v>
      </c>
      <c r="R12" s="158"/>
      <c r="S12" s="167">
        <f t="shared" ref="S12:S19" si="4">SUM(H12+Q12)</f>
        <v>0</v>
      </c>
      <c r="T12" s="168"/>
      <c r="U12" s="17" t="s">
        <v>20</v>
      </c>
    </row>
    <row r="13" spans="1:23" ht="17.100000000000001" customHeight="1" x14ac:dyDescent="0.45">
      <c r="A13" s="18"/>
      <c r="B13" s="19"/>
      <c r="C13" s="19"/>
      <c r="D13" s="19"/>
      <c r="E13" s="19"/>
      <c r="F13" s="19"/>
      <c r="G13" s="20"/>
      <c r="H13" s="159">
        <f t="shared" si="2"/>
        <v>0</v>
      </c>
      <c r="I13" s="160"/>
      <c r="J13" s="21"/>
      <c r="K13" s="19"/>
      <c r="L13" s="19"/>
      <c r="M13" s="19"/>
      <c r="N13" s="19"/>
      <c r="O13" s="19"/>
      <c r="P13" s="22"/>
      <c r="Q13" s="159">
        <f t="shared" si="3"/>
        <v>0</v>
      </c>
      <c r="R13" s="160"/>
      <c r="S13" s="170">
        <f t="shared" si="4"/>
        <v>0</v>
      </c>
      <c r="T13" s="171"/>
      <c r="U13" s="23" t="s">
        <v>4</v>
      </c>
    </row>
    <row r="14" spans="1:23" ht="17.100000000000001" customHeight="1" x14ac:dyDescent="0.45">
      <c r="A14" s="9"/>
      <c r="B14" s="10"/>
      <c r="C14" s="10"/>
      <c r="D14" s="10"/>
      <c r="E14" s="10"/>
      <c r="F14" s="10"/>
      <c r="G14" s="11"/>
      <c r="H14" s="157">
        <f>SUM(A14:G14)</f>
        <v>0</v>
      </c>
      <c r="I14" s="158"/>
      <c r="J14" s="14"/>
      <c r="K14" s="10"/>
      <c r="L14" s="10"/>
      <c r="M14" s="10"/>
      <c r="N14" s="10"/>
      <c r="O14" s="10"/>
      <c r="P14" s="15"/>
      <c r="Q14" s="157">
        <f t="shared" si="3"/>
        <v>0</v>
      </c>
      <c r="R14" s="158"/>
      <c r="S14" s="167">
        <f t="shared" si="4"/>
        <v>0</v>
      </c>
      <c r="T14" s="168"/>
      <c r="U14" s="24" t="s">
        <v>21</v>
      </c>
    </row>
    <row r="15" spans="1:23" ht="17.100000000000001" customHeight="1" x14ac:dyDescent="0.45">
      <c r="A15" s="18"/>
      <c r="B15" s="19"/>
      <c r="C15" s="19"/>
      <c r="D15" s="19"/>
      <c r="E15" s="19"/>
      <c r="F15" s="19"/>
      <c r="G15" s="20"/>
      <c r="H15" s="159">
        <f t="shared" si="2"/>
        <v>0</v>
      </c>
      <c r="I15" s="160"/>
      <c r="J15" s="21"/>
      <c r="K15" s="19"/>
      <c r="L15" s="19"/>
      <c r="M15" s="19"/>
      <c r="N15" s="19"/>
      <c r="O15" s="19"/>
      <c r="P15" s="22"/>
      <c r="Q15" s="159">
        <f t="shared" si="3"/>
        <v>0</v>
      </c>
      <c r="R15" s="160"/>
      <c r="S15" s="170">
        <f t="shared" si="4"/>
        <v>0</v>
      </c>
      <c r="T15" s="171"/>
      <c r="U15" s="23" t="s">
        <v>22</v>
      </c>
    </row>
    <row r="16" spans="1:23" ht="17.100000000000001" customHeight="1" x14ac:dyDescent="0.45">
      <c r="A16" s="9"/>
      <c r="B16" s="10"/>
      <c r="C16" s="10"/>
      <c r="D16" s="10"/>
      <c r="E16" s="10"/>
      <c r="F16" s="10"/>
      <c r="G16" s="11"/>
      <c r="H16" s="157">
        <f t="shared" si="2"/>
        <v>0</v>
      </c>
      <c r="I16" s="158"/>
      <c r="J16" s="14"/>
      <c r="K16" s="10"/>
      <c r="L16" s="10"/>
      <c r="M16" s="10"/>
      <c r="N16" s="10"/>
      <c r="O16" s="10"/>
      <c r="P16" s="15"/>
      <c r="Q16" s="157">
        <f t="shared" si="3"/>
        <v>0</v>
      </c>
      <c r="R16" s="158"/>
      <c r="S16" s="167">
        <f t="shared" si="4"/>
        <v>0</v>
      </c>
      <c r="T16" s="168"/>
      <c r="U16" s="24" t="s">
        <v>23</v>
      </c>
    </row>
    <row r="17" spans="1:21" ht="17.100000000000001" customHeight="1" thickBot="1" x14ac:dyDescent="0.5">
      <c r="A17" s="25"/>
      <c r="B17" s="26"/>
      <c r="C17" s="26"/>
      <c r="D17" s="26"/>
      <c r="E17" s="26"/>
      <c r="F17" s="26"/>
      <c r="G17" s="27"/>
      <c r="H17" s="221">
        <f t="shared" si="2"/>
        <v>0</v>
      </c>
      <c r="I17" s="222"/>
      <c r="J17" s="28"/>
      <c r="K17" s="26"/>
      <c r="L17" s="26"/>
      <c r="M17" s="26"/>
      <c r="N17" s="26"/>
      <c r="O17" s="26"/>
      <c r="P17" s="29"/>
      <c r="Q17" s="161">
        <f t="shared" si="3"/>
        <v>0</v>
      </c>
      <c r="R17" s="162"/>
      <c r="S17" s="231">
        <f t="shared" si="4"/>
        <v>0</v>
      </c>
      <c r="T17" s="232"/>
      <c r="U17" s="30" t="s">
        <v>24</v>
      </c>
    </row>
    <row r="18" spans="1:21" ht="21.75" thickTop="1" x14ac:dyDescent="0.45">
      <c r="A18" s="144"/>
      <c r="B18" s="116"/>
      <c r="C18" s="116"/>
      <c r="D18" s="135" t="s">
        <v>33</v>
      </c>
      <c r="E18" s="136"/>
      <c r="F18" s="136"/>
      <c r="G18" s="137"/>
      <c r="H18" s="201">
        <f>SUM(H12:I17)</f>
        <v>0</v>
      </c>
      <c r="I18" s="202"/>
      <c r="J18" s="108"/>
      <c r="K18" s="108"/>
      <c r="L18" s="108"/>
      <c r="M18" s="135" t="s">
        <v>32</v>
      </c>
      <c r="N18" s="136"/>
      <c r="O18" s="136"/>
      <c r="P18" s="137"/>
      <c r="Q18" s="151">
        <f>SUM(Q12:R17)</f>
        <v>0</v>
      </c>
      <c r="R18" s="152"/>
      <c r="S18" s="223">
        <f t="shared" si="4"/>
        <v>0</v>
      </c>
      <c r="T18" s="137"/>
      <c r="U18" s="31" t="s">
        <v>41</v>
      </c>
    </row>
    <row r="19" spans="1:21" ht="21.4" x14ac:dyDescent="0.45">
      <c r="A19" s="144"/>
      <c r="B19" s="116"/>
      <c r="C19" s="116"/>
      <c r="D19" s="138" t="s">
        <v>28</v>
      </c>
      <c r="E19" s="139"/>
      <c r="F19" s="139"/>
      <c r="G19" s="140"/>
      <c r="H19" s="153" t="str">
        <f>IF(H18&lt;40,"0.00",VALUE(H18-H15-40))</f>
        <v>0.00</v>
      </c>
      <c r="I19" s="154"/>
      <c r="J19" s="108"/>
      <c r="K19" s="108"/>
      <c r="L19" s="108"/>
      <c r="M19" s="138" t="s">
        <v>28</v>
      </c>
      <c r="N19" s="139"/>
      <c r="O19" s="139"/>
      <c r="P19" s="140"/>
      <c r="Q19" s="153" t="str">
        <f>IF(Q18&lt;40,"0.00",VALUE(Q18-Q15-40))</f>
        <v>0.00</v>
      </c>
      <c r="R19" s="154"/>
      <c r="S19" s="170">
        <f t="shared" si="4"/>
        <v>0</v>
      </c>
      <c r="T19" s="171"/>
      <c r="U19" s="23" t="s">
        <v>25</v>
      </c>
    </row>
    <row r="20" spans="1:21" ht="21.75" thickBot="1" x14ac:dyDescent="0.5">
      <c r="A20" s="144"/>
      <c r="B20" s="116"/>
      <c r="C20" s="116"/>
      <c r="D20" s="141" t="s">
        <v>29</v>
      </c>
      <c r="E20" s="142"/>
      <c r="F20" s="142"/>
      <c r="G20" s="143"/>
      <c r="H20" s="203">
        <f>VALUE(H18-H19-H15)</f>
        <v>0</v>
      </c>
      <c r="I20" s="204"/>
      <c r="J20" s="108"/>
      <c r="K20" s="108"/>
      <c r="L20" s="108"/>
      <c r="M20" s="141" t="s">
        <v>29</v>
      </c>
      <c r="N20" s="142"/>
      <c r="O20" s="142"/>
      <c r="P20" s="143"/>
      <c r="Q20" s="155">
        <f>VALUE(Q18-Q19-Q15)</f>
        <v>0</v>
      </c>
      <c r="R20" s="156"/>
      <c r="S20" s="224">
        <v>80</v>
      </c>
      <c r="T20" s="225"/>
      <c r="U20" s="32" t="s">
        <v>42</v>
      </c>
    </row>
    <row r="21" spans="1:21" ht="23.25" customHeight="1" thickTop="1" x14ac:dyDescent="0.45">
      <c r="A21" s="144"/>
      <c r="B21" s="116"/>
      <c r="C21" s="116"/>
      <c r="D21" s="129" t="s">
        <v>30</v>
      </c>
      <c r="E21" s="130"/>
      <c r="F21" s="130"/>
      <c r="G21" s="131"/>
      <c r="H21" s="205">
        <f>IF(H15&lt;=2.5,VALUE(H15),VALUE(2.5))</f>
        <v>0</v>
      </c>
      <c r="I21" s="206"/>
      <c r="J21" s="108"/>
      <c r="K21" s="108"/>
      <c r="L21" s="108"/>
      <c r="M21" s="129" t="s">
        <v>30</v>
      </c>
      <c r="N21" s="130"/>
      <c r="O21" s="130"/>
      <c r="P21" s="131"/>
      <c r="Q21" s="163">
        <f>IF(Q15&lt;=2.5,VALUE(Q15),VALUE(2.5))</f>
        <v>0</v>
      </c>
      <c r="R21" s="164"/>
      <c r="S21" s="116"/>
      <c r="T21" s="116"/>
      <c r="U21" s="112"/>
    </row>
    <row r="22" spans="1:21" ht="23.25" customHeight="1" thickBot="1" x14ac:dyDescent="0.5">
      <c r="A22" s="144"/>
      <c r="B22" s="116"/>
      <c r="C22" s="116"/>
      <c r="D22" s="132" t="s">
        <v>31</v>
      </c>
      <c r="E22" s="133"/>
      <c r="F22" s="133"/>
      <c r="G22" s="134"/>
      <c r="H22" s="149">
        <f>IF(H15&gt;2.5,VALUE(H15-2.5),VALUE(0))</f>
        <v>0</v>
      </c>
      <c r="I22" s="150"/>
      <c r="J22" s="108"/>
      <c r="K22" s="108"/>
      <c r="L22" s="108"/>
      <c r="M22" s="132" t="s">
        <v>31</v>
      </c>
      <c r="N22" s="133"/>
      <c r="O22" s="133"/>
      <c r="P22" s="134"/>
      <c r="Q22" s="165">
        <f>IF(Q15&gt;2.5,VALUE(Q15-2.5),VALUE(0))</f>
        <v>0</v>
      </c>
      <c r="R22" s="166"/>
      <c r="S22" s="116"/>
      <c r="T22" s="116"/>
      <c r="U22" s="112"/>
    </row>
    <row r="23" spans="1:21" ht="7.5" customHeight="1" thickBot="1" x14ac:dyDescent="0.5">
      <c r="A23" s="144"/>
      <c r="B23" s="116"/>
      <c r="C23" s="116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16"/>
      <c r="U23" s="112"/>
    </row>
    <row r="24" spans="1:21" s="33" customFormat="1" ht="13.5" customHeight="1" x14ac:dyDescent="0.3">
      <c r="A24" s="144"/>
      <c r="B24" s="116"/>
      <c r="C24" s="116"/>
      <c r="D24" s="172" t="s">
        <v>34</v>
      </c>
      <c r="E24" s="173"/>
      <c r="F24" s="173"/>
      <c r="G24" s="174"/>
      <c r="H24" s="185" t="s">
        <v>35</v>
      </c>
      <c r="I24" s="186"/>
      <c r="J24" s="108"/>
      <c r="K24" s="108"/>
      <c r="L24" s="108"/>
      <c r="M24" s="172" t="s">
        <v>36</v>
      </c>
      <c r="N24" s="213"/>
      <c r="O24" s="213"/>
      <c r="P24" s="213"/>
      <c r="Q24" s="213"/>
      <c r="R24" s="214"/>
      <c r="S24" s="108"/>
      <c r="T24" s="116"/>
      <c r="U24" s="112"/>
    </row>
    <row r="25" spans="1:21" ht="17.100000000000001" customHeight="1" x14ac:dyDescent="0.45">
      <c r="A25" s="144"/>
      <c r="B25" s="116"/>
      <c r="C25" s="116"/>
      <c r="D25" s="228" t="s">
        <v>4</v>
      </c>
      <c r="E25" s="229"/>
      <c r="F25" s="229"/>
      <c r="G25" s="230"/>
      <c r="H25" s="199">
        <f>VALUE(C7-S13+5.5)</f>
        <v>5.5</v>
      </c>
      <c r="I25" s="200"/>
      <c r="J25" s="108"/>
      <c r="K25" s="108"/>
      <c r="L25" s="108"/>
      <c r="M25" s="44" t="s">
        <v>50</v>
      </c>
      <c r="N25" s="45">
        <f>VALUE(H21+Q21)</f>
        <v>0</v>
      </c>
      <c r="O25" s="45" t="s">
        <v>49</v>
      </c>
      <c r="P25" s="46"/>
      <c r="Q25" s="208">
        <f>VALUE(N25*1)</f>
        <v>0</v>
      </c>
      <c r="R25" s="209"/>
      <c r="S25" s="108"/>
      <c r="T25" s="116"/>
      <c r="U25" s="112"/>
    </row>
    <row r="26" spans="1:21" ht="17.100000000000001" customHeight="1" x14ac:dyDescent="0.45">
      <c r="A26" s="144"/>
      <c r="B26" s="116"/>
      <c r="C26" s="116"/>
      <c r="D26" s="218" t="s">
        <v>5</v>
      </c>
      <c r="E26" s="219"/>
      <c r="F26" s="219"/>
      <c r="G26" s="220"/>
      <c r="H26" s="226">
        <f>VALUE(F7-S14+3.7)</f>
        <v>3.7</v>
      </c>
      <c r="I26" s="227"/>
      <c r="J26" s="108"/>
      <c r="K26" s="108"/>
      <c r="L26" s="108"/>
      <c r="M26" s="47" t="s">
        <v>51</v>
      </c>
      <c r="N26" s="48">
        <f>VALUE(H22+Q22)</f>
        <v>0</v>
      </c>
      <c r="O26" s="48" t="s">
        <v>52</v>
      </c>
      <c r="P26" s="49"/>
      <c r="Q26" s="210">
        <f>VALUE(N26*1.5)</f>
        <v>0</v>
      </c>
      <c r="R26" s="211"/>
      <c r="S26" s="108"/>
      <c r="T26" s="116"/>
      <c r="U26" s="112"/>
    </row>
    <row r="27" spans="1:21" ht="17.100000000000001" customHeight="1" thickBot="1" x14ac:dyDescent="0.5">
      <c r="A27" s="144"/>
      <c r="B27" s="116"/>
      <c r="C27" s="116"/>
      <c r="D27" s="196" t="s">
        <v>47</v>
      </c>
      <c r="E27" s="197"/>
      <c r="F27" s="197"/>
      <c r="G27" s="198"/>
      <c r="H27" s="175"/>
      <c r="I27" s="176"/>
      <c r="J27" s="108"/>
      <c r="K27" s="108"/>
      <c r="L27" s="108"/>
      <c r="M27" s="196" t="s">
        <v>48</v>
      </c>
      <c r="N27" s="197"/>
      <c r="O27" s="197"/>
      <c r="P27" s="198"/>
      <c r="Q27" s="179">
        <f>SUM(Q25:R26)</f>
        <v>0</v>
      </c>
      <c r="R27" s="180"/>
      <c r="S27" s="108"/>
      <c r="T27" s="116"/>
      <c r="U27" s="112"/>
    </row>
    <row r="28" spans="1:21" ht="7.5" customHeight="1" thickBot="1" x14ac:dyDescent="0.5">
      <c r="A28" s="144"/>
      <c r="B28" s="116"/>
      <c r="C28" s="116"/>
      <c r="D28" s="108"/>
      <c r="E28" s="108"/>
      <c r="F28" s="108"/>
      <c r="G28" s="108"/>
      <c r="H28" s="108"/>
      <c r="I28" s="108"/>
      <c r="J28" s="108"/>
      <c r="K28" s="108"/>
      <c r="L28" s="108"/>
      <c r="M28" s="212"/>
      <c r="N28" s="212"/>
      <c r="O28" s="212"/>
      <c r="P28" s="212"/>
      <c r="Q28" s="212"/>
      <c r="R28" s="212"/>
      <c r="S28" s="108"/>
      <c r="T28" s="116"/>
      <c r="U28" s="112"/>
    </row>
    <row r="29" spans="1:21" s="34" customFormat="1" ht="13.5" customHeight="1" x14ac:dyDescent="0.3">
      <c r="A29" s="144"/>
      <c r="B29" s="116"/>
      <c r="C29" s="116"/>
      <c r="D29" s="172" t="s">
        <v>37</v>
      </c>
      <c r="E29" s="173"/>
      <c r="F29" s="173"/>
      <c r="G29" s="174"/>
      <c r="H29" s="185" t="s">
        <v>38</v>
      </c>
      <c r="I29" s="186"/>
      <c r="J29" s="108"/>
      <c r="K29" s="108"/>
      <c r="L29" s="108"/>
      <c r="M29" s="215" t="s">
        <v>39</v>
      </c>
      <c r="N29" s="216"/>
      <c r="O29" s="216"/>
      <c r="P29" s="216"/>
      <c r="Q29" s="216"/>
      <c r="R29" s="216"/>
      <c r="S29" s="217"/>
      <c r="T29" s="116"/>
      <c r="U29" s="112"/>
    </row>
    <row r="30" spans="1:21" ht="13.5" customHeight="1" x14ac:dyDescent="0.45">
      <c r="A30" s="144"/>
      <c r="B30" s="116"/>
      <c r="C30" s="116"/>
      <c r="D30" s="187" t="s">
        <v>45</v>
      </c>
      <c r="E30" s="188"/>
      <c r="F30" s="188"/>
      <c r="G30" s="189"/>
      <c r="H30" s="181"/>
      <c r="I30" s="182"/>
      <c r="J30" s="116"/>
      <c r="K30" s="207" t="s">
        <v>40</v>
      </c>
      <c r="L30" s="207"/>
      <c r="M30" s="35" t="s">
        <v>10</v>
      </c>
      <c r="N30" s="36" t="s">
        <v>11</v>
      </c>
      <c r="O30" s="36" t="s">
        <v>12</v>
      </c>
      <c r="P30" s="36" t="s">
        <v>13</v>
      </c>
      <c r="Q30" s="36" t="s">
        <v>14</v>
      </c>
      <c r="R30" s="36" t="s">
        <v>15</v>
      </c>
      <c r="S30" s="37" t="s">
        <v>16</v>
      </c>
      <c r="T30" s="116"/>
      <c r="U30" s="112"/>
    </row>
    <row r="31" spans="1:21" x14ac:dyDescent="0.45">
      <c r="A31" s="144"/>
      <c r="B31" s="116"/>
      <c r="C31" s="116"/>
      <c r="D31" s="190" t="s">
        <v>43</v>
      </c>
      <c r="E31" s="191"/>
      <c r="F31" s="191"/>
      <c r="G31" s="192"/>
      <c r="H31" s="183"/>
      <c r="I31" s="184"/>
      <c r="J31" s="116"/>
      <c r="K31" s="207"/>
      <c r="L31" s="207"/>
      <c r="M31" s="16"/>
      <c r="N31" s="12"/>
      <c r="O31" s="12"/>
      <c r="P31" s="12"/>
      <c r="Q31" s="12"/>
      <c r="R31" s="12"/>
      <c r="S31" s="13"/>
      <c r="T31" s="116"/>
      <c r="U31" s="112"/>
    </row>
    <row r="32" spans="1:21" ht="13.5" customHeight="1" x14ac:dyDescent="0.45">
      <c r="A32" s="144"/>
      <c r="B32" s="116"/>
      <c r="C32" s="116"/>
      <c r="D32" s="147" t="s">
        <v>46</v>
      </c>
      <c r="E32" s="116"/>
      <c r="F32" s="116"/>
      <c r="G32" s="148"/>
      <c r="H32" s="177"/>
      <c r="I32" s="178"/>
      <c r="J32" s="116"/>
      <c r="K32" s="207" t="s">
        <v>27</v>
      </c>
      <c r="L32" s="207"/>
      <c r="M32" s="38" t="s">
        <v>10</v>
      </c>
      <c r="N32" s="39" t="s">
        <v>11</v>
      </c>
      <c r="O32" s="39" t="s">
        <v>12</v>
      </c>
      <c r="P32" s="39" t="s">
        <v>13</v>
      </c>
      <c r="Q32" s="39" t="s">
        <v>14</v>
      </c>
      <c r="R32" s="39" t="s">
        <v>15</v>
      </c>
      <c r="S32" s="40" t="s">
        <v>16</v>
      </c>
      <c r="T32" s="116"/>
      <c r="U32" s="112"/>
    </row>
    <row r="33" spans="1:21" ht="15.75" thickBot="1" x14ac:dyDescent="0.5">
      <c r="A33" s="145"/>
      <c r="B33" s="146"/>
      <c r="C33" s="146"/>
      <c r="D33" s="193" t="s">
        <v>44</v>
      </c>
      <c r="E33" s="194"/>
      <c r="F33" s="194"/>
      <c r="G33" s="195"/>
      <c r="H33" s="179"/>
      <c r="I33" s="180"/>
      <c r="J33" s="146"/>
      <c r="K33" s="146"/>
      <c r="L33" s="113"/>
      <c r="M33" s="41"/>
      <c r="N33" s="42"/>
      <c r="O33" s="42"/>
      <c r="P33" s="42"/>
      <c r="Q33" s="42"/>
      <c r="R33" s="42"/>
      <c r="S33" s="43"/>
      <c r="T33" s="146"/>
      <c r="U33" s="113"/>
    </row>
  </sheetData>
  <sheetProtection password="E1D7" sheet="1" objects="1" scenarios="1" selectLockedCells="1"/>
  <mergeCells count="104">
    <mergeCell ref="P1:U1"/>
    <mergeCell ref="P2:U2"/>
    <mergeCell ref="P3:U3"/>
    <mergeCell ref="H2:H8"/>
    <mergeCell ref="P4:U4"/>
    <mergeCell ref="P5:U5"/>
    <mergeCell ref="P6:U8"/>
    <mergeCell ref="D3:G3"/>
    <mergeCell ref="D5:G5"/>
    <mergeCell ref="D4:G4"/>
    <mergeCell ref="A7:B7"/>
    <mergeCell ref="C7:D7"/>
    <mergeCell ref="A4:C4"/>
    <mergeCell ref="A2:C2"/>
    <mergeCell ref="A3:C3"/>
    <mergeCell ref="B5:C5"/>
    <mergeCell ref="A6:G6"/>
    <mergeCell ref="D2:G2"/>
    <mergeCell ref="A8:G8"/>
    <mergeCell ref="A9:G9"/>
    <mergeCell ref="A18:C33"/>
    <mergeCell ref="D32:G32"/>
    <mergeCell ref="Q14:R14"/>
    <mergeCell ref="Q15:R15"/>
    <mergeCell ref="Q16:R16"/>
    <mergeCell ref="Q17:R17"/>
    <mergeCell ref="Q21:R21"/>
    <mergeCell ref="Q22:R22"/>
    <mergeCell ref="M22:P22"/>
    <mergeCell ref="M18:P18"/>
    <mergeCell ref="M19:P19"/>
    <mergeCell ref="M20:P20"/>
    <mergeCell ref="H18:I18"/>
    <mergeCell ref="H19:I19"/>
    <mergeCell ref="H20:I20"/>
    <mergeCell ref="H21:I21"/>
    <mergeCell ref="H22:I22"/>
    <mergeCell ref="M21:P21"/>
    <mergeCell ref="H10:I11"/>
    <mergeCell ref="Q10:R11"/>
    <mergeCell ref="I1:O9"/>
    <mergeCell ref="A1:G1"/>
    <mergeCell ref="F7:G7"/>
    <mergeCell ref="D29:G29"/>
    <mergeCell ref="D28:I28"/>
    <mergeCell ref="H27:I27"/>
    <mergeCell ref="H32:I33"/>
    <mergeCell ref="H30:I31"/>
    <mergeCell ref="H29:I29"/>
    <mergeCell ref="D30:G30"/>
    <mergeCell ref="D31:G31"/>
    <mergeCell ref="D33:G33"/>
    <mergeCell ref="D27:G27"/>
    <mergeCell ref="S12:T12"/>
    <mergeCell ref="P9:U9"/>
    <mergeCell ref="S13:T13"/>
    <mergeCell ref="Q12:R12"/>
    <mergeCell ref="Q13:R13"/>
    <mergeCell ref="S14:T14"/>
    <mergeCell ref="Q18:R18"/>
    <mergeCell ref="Q19:R19"/>
    <mergeCell ref="Q20:R20"/>
    <mergeCell ref="S10:T11"/>
    <mergeCell ref="T23:U33"/>
    <mergeCell ref="K32:L32"/>
    <mergeCell ref="J18:L29"/>
    <mergeCell ref="J30:J33"/>
    <mergeCell ref="K31:L31"/>
    <mergeCell ref="S15:T15"/>
    <mergeCell ref="S16:T16"/>
    <mergeCell ref="S17:T17"/>
    <mergeCell ref="S18:T18"/>
    <mergeCell ref="S19:T19"/>
    <mergeCell ref="S23:S28"/>
    <mergeCell ref="M28:R28"/>
    <mergeCell ref="M23:R23"/>
    <mergeCell ref="K33:L33"/>
    <mergeCell ref="K30:L30"/>
    <mergeCell ref="M29:S29"/>
    <mergeCell ref="M27:P27"/>
    <mergeCell ref="S21:U22"/>
    <mergeCell ref="Q27:R27"/>
    <mergeCell ref="S20:T20"/>
    <mergeCell ref="H26:I26"/>
    <mergeCell ref="M24:R24"/>
    <mergeCell ref="D23:I23"/>
    <mergeCell ref="D24:G24"/>
    <mergeCell ref="D25:G25"/>
    <mergeCell ref="H25:I25"/>
    <mergeCell ref="D26:G26"/>
    <mergeCell ref="H12:I12"/>
    <mergeCell ref="H13:I13"/>
    <mergeCell ref="H14:I14"/>
    <mergeCell ref="H15:I15"/>
    <mergeCell ref="H16:I16"/>
    <mergeCell ref="H17:I17"/>
    <mergeCell ref="H24:I24"/>
    <mergeCell ref="Q25:R25"/>
    <mergeCell ref="Q26:R26"/>
    <mergeCell ref="D21:G21"/>
    <mergeCell ref="D22:G22"/>
    <mergeCell ref="D18:G18"/>
    <mergeCell ref="D19:G19"/>
    <mergeCell ref="D20:G20"/>
  </mergeCells>
  <phoneticPr fontId="0" type="noConversion"/>
  <pageMargins left="0.5" right="0.5" top="0.75" bottom="0.75" header="0.5" footer="0.5"/>
  <pageSetup orientation="landscape" r:id="rId1"/>
  <headerFooter alignWithMargins="0">
    <oddHeader>&amp;C&amp;"Times New Roman,Bold"EMPLOYEE TIME RECOND - NEWBERRY COUNTY</oddHeader>
    <oddFooter>&amp;L&amp;"Times New Roman,Regular"&amp;8REV 7/01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view="pageBreakPreview" zoomScaleNormal="100" workbookViewId="0">
      <selection activeCell="D2" sqref="D2:G2"/>
    </sheetView>
  </sheetViews>
  <sheetFormatPr defaultColWidth="4.77734375" defaultRowHeight="15.4" x14ac:dyDescent="0.45"/>
  <cols>
    <col min="1" max="7" width="4.77734375" style="60" customWidth="1"/>
    <col min="8" max="8" width="1.77734375" style="60" customWidth="1"/>
    <col min="9" max="9" width="6.77734375" style="60" customWidth="1"/>
    <col min="10" max="19" width="4.77734375" style="60" customWidth="1"/>
    <col min="20" max="20" width="3.5546875" style="60" customWidth="1"/>
    <col min="21" max="21" width="13.21875" style="60" customWidth="1"/>
    <col min="22" max="16384" width="4.77734375" style="60"/>
  </cols>
  <sheetData>
    <row r="1" spans="1:23" ht="7.5" customHeight="1" thickBot="1" x14ac:dyDescent="0.5">
      <c r="A1" s="241"/>
      <c r="B1" s="241"/>
      <c r="C1" s="241"/>
      <c r="D1" s="241"/>
      <c r="E1" s="241"/>
      <c r="F1" s="241"/>
      <c r="G1" s="241"/>
      <c r="H1" s="59"/>
      <c r="I1" s="240"/>
      <c r="J1" s="240"/>
      <c r="K1" s="240"/>
      <c r="L1" s="240"/>
      <c r="M1" s="240"/>
      <c r="N1" s="240"/>
      <c r="O1" s="240"/>
      <c r="P1" s="233"/>
      <c r="Q1" s="233"/>
      <c r="R1" s="233"/>
      <c r="S1" s="233"/>
      <c r="T1" s="233"/>
      <c r="U1" s="233"/>
    </row>
    <row r="2" spans="1:23" x14ac:dyDescent="0.45">
      <c r="A2" s="246" t="s">
        <v>0</v>
      </c>
      <c r="B2" s="247"/>
      <c r="C2" s="247"/>
      <c r="D2" s="126"/>
      <c r="E2" s="126"/>
      <c r="F2" s="126"/>
      <c r="G2" s="126"/>
      <c r="H2" s="236"/>
      <c r="I2" s="240"/>
      <c r="J2" s="240"/>
      <c r="K2" s="240"/>
      <c r="L2" s="240"/>
      <c r="M2" s="240"/>
      <c r="N2" s="240"/>
      <c r="O2" s="240"/>
      <c r="P2" s="234"/>
      <c r="Q2" s="234"/>
      <c r="R2" s="234"/>
      <c r="S2" s="234"/>
      <c r="T2" s="234"/>
      <c r="U2" s="234"/>
      <c r="V2" s="59"/>
      <c r="W2" s="59"/>
    </row>
    <row r="3" spans="1:23" x14ac:dyDescent="0.45">
      <c r="A3" s="244" t="s">
        <v>1</v>
      </c>
      <c r="B3" s="245"/>
      <c r="C3" s="245"/>
      <c r="D3" s="117"/>
      <c r="E3" s="117"/>
      <c r="F3" s="117"/>
      <c r="G3" s="117"/>
      <c r="H3" s="237"/>
      <c r="I3" s="240"/>
      <c r="J3" s="240"/>
      <c r="K3" s="240"/>
      <c r="L3" s="240"/>
      <c r="M3" s="240"/>
      <c r="N3" s="240"/>
      <c r="O3" s="240"/>
      <c r="P3" s="235" t="s">
        <v>9</v>
      </c>
      <c r="Q3" s="235"/>
      <c r="R3" s="235"/>
      <c r="S3" s="235"/>
      <c r="T3" s="235"/>
      <c r="U3" s="235"/>
      <c r="V3" s="62"/>
      <c r="W3" s="62"/>
    </row>
    <row r="4" spans="1:23" ht="15.75" customHeight="1" x14ac:dyDescent="0.45">
      <c r="A4" s="244" t="s">
        <v>2</v>
      </c>
      <c r="B4" s="245"/>
      <c r="C4" s="245"/>
      <c r="D4" s="125"/>
      <c r="E4" s="125"/>
      <c r="F4" s="125"/>
      <c r="G4" s="125"/>
      <c r="H4" s="237"/>
      <c r="I4" s="240"/>
      <c r="J4" s="240"/>
      <c r="K4" s="240"/>
      <c r="L4" s="240"/>
      <c r="M4" s="240"/>
      <c r="N4" s="240"/>
      <c r="O4" s="240"/>
      <c r="P4" s="234"/>
      <c r="Q4" s="234"/>
      <c r="R4" s="234"/>
      <c r="S4" s="234"/>
      <c r="T4" s="234"/>
      <c r="U4" s="234"/>
      <c r="V4" s="59"/>
      <c r="W4" s="59"/>
    </row>
    <row r="5" spans="1:23" x14ac:dyDescent="0.45">
      <c r="A5" s="61"/>
      <c r="B5" s="245" t="s">
        <v>26</v>
      </c>
      <c r="C5" s="245"/>
      <c r="D5" s="124">
        <f>D4+13</f>
        <v>13</v>
      </c>
      <c r="E5" s="124"/>
      <c r="F5" s="124"/>
      <c r="G5" s="124"/>
      <c r="H5" s="237"/>
      <c r="I5" s="240"/>
      <c r="J5" s="240"/>
      <c r="K5" s="240"/>
      <c r="L5" s="240"/>
      <c r="M5" s="240"/>
      <c r="N5" s="240"/>
      <c r="O5" s="240"/>
      <c r="P5" s="235" t="s">
        <v>8</v>
      </c>
      <c r="Q5" s="235"/>
      <c r="R5" s="235"/>
      <c r="S5" s="235"/>
      <c r="T5" s="235"/>
      <c r="U5" s="235"/>
      <c r="V5" s="63"/>
      <c r="W5" s="63"/>
    </row>
    <row r="6" spans="1:23" ht="15.75" customHeight="1" x14ac:dyDescent="0.45">
      <c r="A6" s="244" t="s">
        <v>3</v>
      </c>
      <c r="B6" s="245"/>
      <c r="C6" s="245"/>
      <c r="D6" s="245"/>
      <c r="E6" s="245"/>
      <c r="F6" s="245"/>
      <c r="G6" s="245"/>
      <c r="H6" s="237"/>
      <c r="I6" s="240"/>
      <c r="J6" s="240"/>
      <c r="K6" s="240"/>
      <c r="L6" s="240"/>
      <c r="M6" s="240"/>
      <c r="N6" s="240"/>
      <c r="O6" s="240"/>
      <c r="P6" s="239" t="s">
        <v>7</v>
      </c>
      <c r="Q6" s="239"/>
      <c r="R6" s="239"/>
      <c r="S6" s="239"/>
      <c r="T6" s="239"/>
      <c r="U6" s="239"/>
      <c r="V6" s="64"/>
      <c r="W6" s="64"/>
    </row>
    <row r="7" spans="1:23" x14ac:dyDescent="0.45">
      <c r="A7" s="242" t="s">
        <v>4</v>
      </c>
      <c r="B7" s="243"/>
      <c r="C7" s="117"/>
      <c r="D7" s="117"/>
      <c r="E7" s="65" t="s">
        <v>5</v>
      </c>
      <c r="F7" s="117"/>
      <c r="G7" s="117"/>
      <c r="H7" s="237"/>
      <c r="I7" s="240"/>
      <c r="J7" s="240"/>
      <c r="K7" s="240"/>
      <c r="L7" s="240"/>
      <c r="M7" s="240"/>
      <c r="N7" s="240"/>
      <c r="O7" s="240"/>
      <c r="P7" s="239"/>
      <c r="Q7" s="239"/>
      <c r="R7" s="239"/>
      <c r="S7" s="239"/>
      <c r="T7" s="239"/>
      <c r="U7" s="239"/>
      <c r="V7" s="64"/>
      <c r="W7" s="64"/>
    </row>
    <row r="8" spans="1:23" ht="6" customHeight="1" thickBot="1" x14ac:dyDescent="0.5">
      <c r="A8" s="248" t="s">
        <v>53</v>
      </c>
      <c r="B8" s="249"/>
      <c r="C8" s="249"/>
      <c r="D8" s="249"/>
      <c r="E8" s="249"/>
      <c r="F8" s="249"/>
      <c r="G8" s="249"/>
      <c r="H8" s="238"/>
      <c r="I8" s="240"/>
      <c r="J8" s="240"/>
      <c r="K8" s="240"/>
      <c r="L8" s="240"/>
      <c r="M8" s="240"/>
      <c r="N8" s="240"/>
      <c r="O8" s="240"/>
      <c r="P8" s="239"/>
      <c r="Q8" s="239"/>
      <c r="R8" s="239"/>
      <c r="S8" s="239"/>
      <c r="T8" s="239"/>
      <c r="U8" s="239"/>
      <c r="V8" s="66"/>
      <c r="W8" s="66"/>
    </row>
    <row r="9" spans="1:23" ht="7.5" customHeight="1" thickBot="1" x14ac:dyDescent="0.5">
      <c r="A9" s="241"/>
      <c r="B9" s="241"/>
      <c r="C9" s="241"/>
      <c r="D9" s="241"/>
      <c r="E9" s="241"/>
      <c r="F9" s="241"/>
      <c r="G9" s="241"/>
      <c r="H9" s="59"/>
      <c r="I9" s="240"/>
      <c r="J9" s="240"/>
      <c r="K9" s="240"/>
      <c r="L9" s="240"/>
      <c r="M9" s="240"/>
      <c r="N9" s="240"/>
      <c r="O9" s="240"/>
      <c r="P9" s="272"/>
      <c r="Q9" s="272"/>
      <c r="R9" s="272"/>
      <c r="S9" s="272"/>
      <c r="T9" s="272"/>
      <c r="U9" s="272"/>
      <c r="V9" s="66"/>
      <c r="W9" s="66"/>
    </row>
    <row r="10" spans="1:23" ht="11.25" customHeight="1" x14ac:dyDescent="0.45">
      <c r="A10" s="67" t="s">
        <v>10</v>
      </c>
      <c r="B10" s="68" t="s">
        <v>11</v>
      </c>
      <c r="C10" s="68" t="s">
        <v>12</v>
      </c>
      <c r="D10" s="68" t="s">
        <v>13</v>
      </c>
      <c r="E10" s="68" t="s">
        <v>14</v>
      </c>
      <c r="F10" s="68" t="s">
        <v>15</v>
      </c>
      <c r="G10" s="69" t="s">
        <v>16</v>
      </c>
      <c r="H10" s="335" t="s">
        <v>17</v>
      </c>
      <c r="I10" s="336"/>
      <c r="J10" s="70" t="s">
        <v>10</v>
      </c>
      <c r="K10" s="68" t="s">
        <v>11</v>
      </c>
      <c r="L10" s="68" t="s">
        <v>12</v>
      </c>
      <c r="M10" s="68" t="s">
        <v>13</v>
      </c>
      <c r="N10" s="68" t="s">
        <v>14</v>
      </c>
      <c r="O10" s="68" t="s">
        <v>15</v>
      </c>
      <c r="P10" s="71" t="s">
        <v>16</v>
      </c>
      <c r="Q10" s="335" t="s">
        <v>18</v>
      </c>
      <c r="R10" s="336"/>
      <c r="S10" s="339" t="s">
        <v>19</v>
      </c>
      <c r="T10" s="340"/>
      <c r="U10" s="62"/>
      <c r="V10" s="62"/>
      <c r="W10" s="62"/>
    </row>
    <row r="11" spans="1:23" ht="11.25" customHeight="1" thickBot="1" x14ac:dyDescent="0.5">
      <c r="A11" s="72">
        <f>D4</f>
        <v>0</v>
      </c>
      <c r="B11" s="73">
        <f t="shared" ref="B11:G11" si="0">A11+1</f>
        <v>1</v>
      </c>
      <c r="C11" s="73">
        <f t="shared" si="0"/>
        <v>2</v>
      </c>
      <c r="D11" s="73">
        <f t="shared" si="0"/>
        <v>3</v>
      </c>
      <c r="E11" s="73">
        <f t="shared" si="0"/>
        <v>4</v>
      </c>
      <c r="F11" s="73">
        <f t="shared" si="0"/>
        <v>5</v>
      </c>
      <c r="G11" s="74">
        <f t="shared" si="0"/>
        <v>6</v>
      </c>
      <c r="H11" s="337"/>
      <c r="I11" s="338"/>
      <c r="J11" s="75">
        <f>G11+1</f>
        <v>7</v>
      </c>
      <c r="K11" s="73">
        <f t="shared" ref="K11:P11" si="1">J11+1</f>
        <v>8</v>
      </c>
      <c r="L11" s="73">
        <f t="shared" si="1"/>
        <v>9</v>
      </c>
      <c r="M11" s="73">
        <f t="shared" si="1"/>
        <v>10</v>
      </c>
      <c r="N11" s="73">
        <f t="shared" si="1"/>
        <v>11</v>
      </c>
      <c r="O11" s="73">
        <f t="shared" si="1"/>
        <v>12</v>
      </c>
      <c r="P11" s="74">
        <f t="shared" si="1"/>
        <v>13</v>
      </c>
      <c r="Q11" s="337"/>
      <c r="R11" s="338"/>
      <c r="S11" s="341"/>
      <c r="T11" s="342"/>
      <c r="U11" s="62"/>
      <c r="V11" s="62"/>
      <c r="W11" s="62"/>
    </row>
    <row r="12" spans="1:23" ht="17.100000000000001" customHeight="1" x14ac:dyDescent="0.45">
      <c r="A12" s="9"/>
      <c r="B12" s="10"/>
      <c r="C12" s="10"/>
      <c r="D12" s="10"/>
      <c r="E12" s="10"/>
      <c r="F12" s="10"/>
      <c r="G12" s="11"/>
      <c r="H12" s="275">
        <f t="shared" ref="H12:H17" si="2">SUM(A12:G12)</f>
        <v>0</v>
      </c>
      <c r="I12" s="276"/>
      <c r="J12" s="14"/>
      <c r="K12" s="10"/>
      <c r="L12" s="10"/>
      <c r="M12" s="10"/>
      <c r="N12" s="10"/>
      <c r="O12" s="10"/>
      <c r="P12" s="15"/>
      <c r="Q12" s="275">
        <f t="shared" ref="Q12:Q17" si="3">SUM(J12:P12)</f>
        <v>0</v>
      </c>
      <c r="R12" s="276"/>
      <c r="S12" s="270">
        <f>SUM(H12+Q12)</f>
        <v>0</v>
      </c>
      <c r="T12" s="271"/>
      <c r="U12" s="76" t="s">
        <v>20</v>
      </c>
    </row>
    <row r="13" spans="1:23" ht="17.100000000000001" customHeight="1" x14ac:dyDescent="0.45">
      <c r="A13" s="18"/>
      <c r="B13" s="19"/>
      <c r="C13" s="19"/>
      <c r="D13" s="19"/>
      <c r="E13" s="19"/>
      <c r="F13" s="19"/>
      <c r="G13" s="20"/>
      <c r="H13" s="277">
        <f t="shared" si="2"/>
        <v>0</v>
      </c>
      <c r="I13" s="278"/>
      <c r="J13" s="21"/>
      <c r="K13" s="19"/>
      <c r="L13" s="19"/>
      <c r="M13" s="19"/>
      <c r="N13" s="19"/>
      <c r="O13" s="19"/>
      <c r="P13" s="22"/>
      <c r="Q13" s="277">
        <f t="shared" si="3"/>
        <v>0</v>
      </c>
      <c r="R13" s="278"/>
      <c r="S13" s="273">
        <f>SUM(H13+Q13)</f>
        <v>0</v>
      </c>
      <c r="T13" s="274"/>
      <c r="U13" s="77" t="s">
        <v>4</v>
      </c>
    </row>
    <row r="14" spans="1:23" ht="17.100000000000001" customHeight="1" x14ac:dyDescent="0.45">
      <c r="A14" s="9"/>
      <c r="B14" s="10"/>
      <c r="C14" s="10"/>
      <c r="D14" s="10"/>
      <c r="E14" s="10"/>
      <c r="F14" s="10"/>
      <c r="G14" s="11"/>
      <c r="H14" s="275">
        <f t="shared" si="2"/>
        <v>0</v>
      </c>
      <c r="I14" s="276"/>
      <c r="J14" s="14"/>
      <c r="K14" s="10"/>
      <c r="L14" s="10"/>
      <c r="M14" s="10"/>
      <c r="N14" s="10"/>
      <c r="O14" s="10"/>
      <c r="P14" s="15"/>
      <c r="Q14" s="275">
        <f t="shared" si="3"/>
        <v>0</v>
      </c>
      <c r="R14" s="276"/>
      <c r="S14" s="270">
        <f t="shared" ref="S14:S19" si="4">SUM(H14+Q14)</f>
        <v>0</v>
      </c>
      <c r="T14" s="271"/>
      <c r="U14" s="78" t="s">
        <v>21</v>
      </c>
    </row>
    <row r="15" spans="1:23" ht="17.100000000000001" customHeight="1" x14ac:dyDescent="0.45">
      <c r="A15" s="18"/>
      <c r="B15" s="19"/>
      <c r="C15" s="19"/>
      <c r="D15" s="19"/>
      <c r="E15" s="19"/>
      <c r="F15" s="19"/>
      <c r="G15" s="20"/>
      <c r="H15" s="277">
        <f t="shared" si="2"/>
        <v>0</v>
      </c>
      <c r="I15" s="278"/>
      <c r="J15" s="21"/>
      <c r="K15" s="19"/>
      <c r="L15" s="19"/>
      <c r="M15" s="19"/>
      <c r="N15" s="19"/>
      <c r="O15" s="19"/>
      <c r="P15" s="22"/>
      <c r="Q15" s="277">
        <f t="shared" si="3"/>
        <v>0</v>
      </c>
      <c r="R15" s="278"/>
      <c r="S15" s="273">
        <f t="shared" si="4"/>
        <v>0</v>
      </c>
      <c r="T15" s="274"/>
      <c r="U15" s="77" t="s">
        <v>22</v>
      </c>
    </row>
    <row r="16" spans="1:23" ht="17.100000000000001" customHeight="1" x14ac:dyDescent="0.45">
      <c r="A16" s="9"/>
      <c r="B16" s="10"/>
      <c r="C16" s="10"/>
      <c r="D16" s="10"/>
      <c r="E16" s="10"/>
      <c r="F16" s="10"/>
      <c r="G16" s="11"/>
      <c r="H16" s="275">
        <f t="shared" si="2"/>
        <v>0</v>
      </c>
      <c r="I16" s="276"/>
      <c r="J16" s="14"/>
      <c r="K16" s="10"/>
      <c r="L16" s="10"/>
      <c r="M16" s="10"/>
      <c r="N16" s="10"/>
      <c r="O16" s="10"/>
      <c r="P16" s="15"/>
      <c r="Q16" s="275">
        <f t="shared" si="3"/>
        <v>0</v>
      </c>
      <c r="R16" s="276"/>
      <c r="S16" s="270">
        <f t="shared" si="4"/>
        <v>0</v>
      </c>
      <c r="T16" s="271"/>
      <c r="U16" s="78" t="s">
        <v>23</v>
      </c>
    </row>
    <row r="17" spans="1:21" ht="17.100000000000001" customHeight="1" thickBot="1" x14ac:dyDescent="0.5">
      <c r="A17" s="25"/>
      <c r="B17" s="26"/>
      <c r="C17" s="26"/>
      <c r="D17" s="26"/>
      <c r="E17" s="26"/>
      <c r="F17" s="26"/>
      <c r="G17" s="27"/>
      <c r="H17" s="329">
        <f t="shared" si="2"/>
        <v>0</v>
      </c>
      <c r="I17" s="330"/>
      <c r="J17" s="28"/>
      <c r="K17" s="26"/>
      <c r="L17" s="26"/>
      <c r="M17" s="26"/>
      <c r="N17" s="26"/>
      <c r="O17" s="26"/>
      <c r="P17" s="29"/>
      <c r="Q17" s="299">
        <f t="shared" si="3"/>
        <v>0</v>
      </c>
      <c r="R17" s="300"/>
      <c r="S17" s="360">
        <f t="shared" si="4"/>
        <v>0</v>
      </c>
      <c r="T17" s="361"/>
      <c r="U17" s="79" t="s">
        <v>24</v>
      </c>
    </row>
    <row r="18" spans="1:21" ht="21.75" thickTop="1" x14ac:dyDescent="0.45">
      <c r="A18" s="265"/>
      <c r="B18" s="241"/>
      <c r="C18" s="241"/>
      <c r="D18" s="256" t="s">
        <v>54</v>
      </c>
      <c r="E18" s="257"/>
      <c r="F18" s="257"/>
      <c r="G18" s="258"/>
      <c r="H18" s="333">
        <f>SUM(H12:I17)</f>
        <v>0</v>
      </c>
      <c r="I18" s="334"/>
      <c r="J18" s="233"/>
      <c r="K18" s="233"/>
      <c r="L18" s="233"/>
      <c r="M18" s="256" t="s">
        <v>55</v>
      </c>
      <c r="N18" s="257"/>
      <c r="O18" s="257"/>
      <c r="P18" s="258"/>
      <c r="Q18" s="354">
        <f>SUM(Q12:Q17)</f>
        <v>0</v>
      </c>
      <c r="R18" s="355"/>
      <c r="S18" s="351">
        <f t="shared" si="4"/>
        <v>0</v>
      </c>
      <c r="T18" s="258"/>
      <c r="U18" s="80" t="s">
        <v>41</v>
      </c>
    </row>
    <row r="19" spans="1:21" ht="21.4" x14ac:dyDescent="0.45">
      <c r="A19" s="265"/>
      <c r="B19" s="241"/>
      <c r="C19" s="241"/>
      <c r="D19" s="259" t="s">
        <v>28</v>
      </c>
      <c r="E19" s="260"/>
      <c r="F19" s="260"/>
      <c r="G19" s="261"/>
      <c r="H19" s="291" t="str">
        <f>IF(H18&lt;40,"0.00",VALUE(H18-H15-40))</f>
        <v>0.00</v>
      </c>
      <c r="I19" s="292"/>
      <c r="J19" s="233"/>
      <c r="K19" s="233"/>
      <c r="L19" s="233"/>
      <c r="M19" s="259" t="s">
        <v>28</v>
      </c>
      <c r="N19" s="260"/>
      <c r="O19" s="260"/>
      <c r="P19" s="261"/>
      <c r="Q19" s="291" t="str">
        <f>IF(Q18&lt;40,"0.00",VALUE(Q18-Q15-40))</f>
        <v>0.00</v>
      </c>
      <c r="R19" s="292"/>
      <c r="S19" s="273">
        <f t="shared" si="4"/>
        <v>0</v>
      </c>
      <c r="T19" s="274"/>
      <c r="U19" s="77" t="s">
        <v>25</v>
      </c>
    </row>
    <row r="20" spans="1:21" ht="21.75" thickBot="1" x14ac:dyDescent="0.5">
      <c r="A20" s="265"/>
      <c r="B20" s="241"/>
      <c r="C20" s="241"/>
      <c r="D20" s="262" t="s">
        <v>56</v>
      </c>
      <c r="E20" s="263"/>
      <c r="F20" s="263"/>
      <c r="G20" s="264"/>
      <c r="H20" s="293">
        <f>VALUE(H18-H19-H15)</f>
        <v>0</v>
      </c>
      <c r="I20" s="294"/>
      <c r="J20" s="233"/>
      <c r="K20" s="233"/>
      <c r="L20" s="233"/>
      <c r="M20" s="262" t="s">
        <v>57</v>
      </c>
      <c r="N20" s="263"/>
      <c r="O20" s="263"/>
      <c r="P20" s="264"/>
      <c r="Q20" s="356">
        <f>VALUE(Q18-Q19-Q15)</f>
        <v>0</v>
      </c>
      <c r="R20" s="357"/>
      <c r="S20" s="352">
        <f>IF(S18+S19=75,"80.00",SUM(S18+S19))</f>
        <v>0</v>
      </c>
      <c r="T20" s="353"/>
      <c r="U20" s="81" t="s">
        <v>42</v>
      </c>
    </row>
    <row r="21" spans="1:21" ht="23.25" customHeight="1" thickTop="1" x14ac:dyDescent="0.45">
      <c r="A21" s="265"/>
      <c r="B21" s="241"/>
      <c r="C21" s="241"/>
      <c r="D21" s="250" t="s">
        <v>30</v>
      </c>
      <c r="E21" s="251"/>
      <c r="F21" s="251"/>
      <c r="G21" s="252"/>
      <c r="H21" s="295">
        <f>IF(H15&lt;=2.5,VALUE(H15),VALUE(2.5))</f>
        <v>0</v>
      </c>
      <c r="I21" s="296"/>
      <c r="J21" s="233"/>
      <c r="K21" s="233"/>
      <c r="L21" s="233"/>
      <c r="M21" s="250" t="s">
        <v>30</v>
      </c>
      <c r="N21" s="251"/>
      <c r="O21" s="251"/>
      <c r="P21" s="252"/>
      <c r="Q21" s="301">
        <f>IF(Q15&lt;=2.5,VALUE(Q15),VALUE(2.5))</f>
        <v>0</v>
      </c>
      <c r="R21" s="302"/>
      <c r="S21" s="241"/>
      <c r="T21" s="241"/>
      <c r="U21" s="237"/>
    </row>
    <row r="22" spans="1:21" ht="23.25" customHeight="1" thickBot="1" x14ac:dyDescent="0.5">
      <c r="A22" s="265"/>
      <c r="B22" s="241"/>
      <c r="C22" s="241"/>
      <c r="D22" s="253" t="s">
        <v>31</v>
      </c>
      <c r="E22" s="254"/>
      <c r="F22" s="254"/>
      <c r="G22" s="255"/>
      <c r="H22" s="297">
        <f>IF(H15&gt;2.5,VALUE(H15-2.5),VALUE(0))</f>
        <v>0</v>
      </c>
      <c r="I22" s="298"/>
      <c r="J22" s="233"/>
      <c r="K22" s="233"/>
      <c r="L22" s="233"/>
      <c r="M22" s="253" t="s">
        <v>31</v>
      </c>
      <c r="N22" s="254"/>
      <c r="O22" s="254"/>
      <c r="P22" s="255"/>
      <c r="Q22" s="303">
        <f>IF(Q15&gt;2.5,VALUE(Q15-2.5),VALUE(0))</f>
        <v>0</v>
      </c>
      <c r="R22" s="304"/>
      <c r="S22" s="241"/>
      <c r="T22" s="241"/>
      <c r="U22" s="237"/>
    </row>
    <row r="23" spans="1:21" ht="7.5" customHeight="1" thickBot="1" x14ac:dyDescent="0.5">
      <c r="A23" s="265"/>
      <c r="B23" s="241"/>
      <c r="C23" s="241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41"/>
      <c r="U23" s="237"/>
    </row>
    <row r="24" spans="1:21" s="82" customFormat="1" ht="13.5" customHeight="1" x14ac:dyDescent="0.3">
      <c r="A24" s="265"/>
      <c r="B24" s="241"/>
      <c r="C24" s="241"/>
      <c r="D24" s="317" t="s">
        <v>34</v>
      </c>
      <c r="E24" s="318"/>
      <c r="F24" s="318"/>
      <c r="G24" s="319"/>
      <c r="H24" s="289" t="s">
        <v>35</v>
      </c>
      <c r="I24" s="290"/>
      <c r="J24" s="233"/>
      <c r="K24" s="233"/>
      <c r="L24" s="233"/>
      <c r="M24" s="317" t="s">
        <v>36</v>
      </c>
      <c r="N24" s="358"/>
      <c r="O24" s="358"/>
      <c r="P24" s="358"/>
      <c r="Q24" s="358"/>
      <c r="R24" s="359"/>
      <c r="S24" s="233"/>
      <c r="T24" s="241"/>
      <c r="U24" s="237"/>
    </row>
    <row r="25" spans="1:21" ht="17.100000000000001" customHeight="1" x14ac:dyDescent="0.45">
      <c r="A25" s="265"/>
      <c r="B25" s="241"/>
      <c r="C25" s="241"/>
      <c r="D25" s="320" t="s">
        <v>4</v>
      </c>
      <c r="E25" s="321"/>
      <c r="F25" s="321"/>
      <c r="G25" s="322"/>
      <c r="H25" s="331">
        <f>VALUE(C7-S13+7.42)</f>
        <v>7.42</v>
      </c>
      <c r="I25" s="332"/>
      <c r="J25" s="233"/>
      <c r="K25" s="233"/>
      <c r="L25" s="233"/>
      <c r="M25" s="83" t="s">
        <v>50</v>
      </c>
      <c r="N25" s="84">
        <f>VALUE(H21+Q21)</f>
        <v>0</v>
      </c>
      <c r="O25" s="84" t="s">
        <v>49</v>
      </c>
      <c r="P25" s="98"/>
      <c r="Q25" s="346">
        <f>VALUE(N25*1)</f>
        <v>0</v>
      </c>
      <c r="R25" s="347"/>
      <c r="S25" s="233"/>
      <c r="T25" s="241"/>
      <c r="U25" s="237"/>
    </row>
    <row r="26" spans="1:21" ht="17.100000000000001" customHeight="1" x14ac:dyDescent="0.45">
      <c r="A26" s="265"/>
      <c r="B26" s="241"/>
      <c r="C26" s="241"/>
      <c r="D26" s="326" t="s">
        <v>5</v>
      </c>
      <c r="E26" s="327"/>
      <c r="F26" s="327"/>
      <c r="G26" s="328"/>
      <c r="H26" s="312">
        <f>VALUE(F7-S14+3.7)</f>
        <v>3.7</v>
      </c>
      <c r="I26" s="313"/>
      <c r="J26" s="233"/>
      <c r="K26" s="233"/>
      <c r="L26" s="233"/>
      <c r="M26" s="85" t="s">
        <v>51</v>
      </c>
      <c r="N26" s="86">
        <f>VALUE(H22+Q22)</f>
        <v>0</v>
      </c>
      <c r="O26" s="86" t="s">
        <v>52</v>
      </c>
      <c r="P26" s="99"/>
      <c r="Q26" s="348">
        <f>VALUE(N26*1.5)</f>
        <v>0</v>
      </c>
      <c r="R26" s="349"/>
      <c r="S26" s="233"/>
      <c r="T26" s="241"/>
      <c r="U26" s="237"/>
    </row>
    <row r="27" spans="1:21" ht="17.100000000000001" customHeight="1" thickBot="1" x14ac:dyDescent="0.5">
      <c r="A27" s="265"/>
      <c r="B27" s="241"/>
      <c r="C27" s="241"/>
      <c r="D27" s="323" t="s">
        <v>47</v>
      </c>
      <c r="E27" s="324"/>
      <c r="F27" s="324"/>
      <c r="G27" s="325"/>
      <c r="H27" s="279"/>
      <c r="I27" s="280"/>
      <c r="J27" s="233"/>
      <c r="K27" s="233"/>
      <c r="L27" s="233"/>
      <c r="M27" s="323" t="s">
        <v>48</v>
      </c>
      <c r="N27" s="324"/>
      <c r="O27" s="324"/>
      <c r="P27" s="325"/>
      <c r="Q27" s="283">
        <f>SUM(Q25:R26)</f>
        <v>0</v>
      </c>
      <c r="R27" s="284"/>
      <c r="S27" s="233"/>
      <c r="T27" s="241"/>
      <c r="U27" s="237"/>
    </row>
    <row r="28" spans="1:21" ht="7.5" customHeight="1" thickBot="1" x14ac:dyDescent="0.5">
      <c r="A28" s="265"/>
      <c r="B28" s="241"/>
      <c r="C28" s="241"/>
      <c r="D28" s="233"/>
      <c r="E28" s="233"/>
      <c r="F28" s="233"/>
      <c r="G28" s="233"/>
      <c r="H28" s="233"/>
      <c r="I28" s="233"/>
      <c r="J28" s="233"/>
      <c r="K28" s="233"/>
      <c r="L28" s="233"/>
      <c r="M28" s="350"/>
      <c r="N28" s="350"/>
      <c r="O28" s="350"/>
      <c r="P28" s="350"/>
      <c r="Q28" s="350"/>
      <c r="R28" s="350"/>
      <c r="S28" s="233"/>
      <c r="T28" s="241"/>
      <c r="U28" s="237"/>
    </row>
    <row r="29" spans="1:21" s="87" customFormat="1" ht="13.5" customHeight="1" x14ac:dyDescent="0.3">
      <c r="A29" s="265"/>
      <c r="B29" s="241"/>
      <c r="C29" s="241"/>
      <c r="D29" s="317" t="s">
        <v>37</v>
      </c>
      <c r="E29" s="318"/>
      <c r="F29" s="318"/>
      <c r="G29" s="319"/>
      <c r="H29" s="289" t="s">
        <v>38</v>
      </c>
      <c r="I29" s="290"/>
      <c r="J29" s="233"/>
      <c r="K29" s="233"/>
      <c r="L29" s="233"/>
      <c r="M29" s="343" t="s">
        <v>39</v>
      </c>
      <c r="N29" s="344"/>
      <c r="O29" s="344"/>
      <c r="P29" s="344"/>
      <c r="Q29" s="344"/>
      <c r="R29" s="344"/>
      <c r="S29" s="345"/>
      <c r="T29" s="241"/>
      <c r="U29" s="237"/>
    </row>
    <row r="30" spans="1:21" ht="13.5" customHeight="1" x14ac:dyDescent="0.45">
      <c r="A30" s="265"/>
      <c r="B30" s="241"/>
      <c r="C30" s="241"/>
      <c r="D30" s="305" t="s">
        <v>45</v>
      </c>
      <c r="E30" s="306"/>
      <c r="F30" s="306"/>
      <c r="G30" s="307"/>
      <c r="H30" s="285"/>
      <c r="I30" s="286"/>
      <c r="J30" s="241"/>
      <c r="K30" s="311" t="s">
        <v>40</v>
      </c>
      <c r="L30" s="311"/>
      <c r="M30" s="88" t="s">
        <v>10</v>
      </c>
      <c r="N30" s="89" t="s">
        <v>11</v>
      </c>
      <c r="O30" s="89" t="s">
        <v>12</v>
      </c>
      <c r="P30" s="89" t="s">
        <v>13</v>
      </c>
      <c r="Q30" s="89" t="s">
        <v>14</v>
      </c>
      <c r="R30" s="89" t="s">
        <v>15</v>
      </c>
      <c r="S30" s="90" t="s">
        <v>16</v>
      </c>
      <c r="T30" s="241"/>
      <c r="U30" s="237"/>
    </row>
    <row r="31" spans="1:21" x14ac:dyDescent="0.45">
      <c r="A31" s="265"/>
      <c r="B31" s="241"/>
      <c r="C31" s="241"/>
      <c r="D31" s="308" t="s">
        <v>43</v>
      </c>
      <c r="E31" s="309"/>
      <c r="F31" s="309"/>
      <c r="G31" s="310"/>
      <c r="H31" s="287"/>
      <c r="I31" s="288"/>
      <c r="J31" s="241"/>
      <c r="K31" s="311"/>
      <c r="L31" s="311"/>
      <c r="M31" s="9"/>
      <c r="N31" s="10"/>
      <c r="O31" s="10"/>
      <c r="P31" s="10"/>
      <c r="Q31" s="10"/>
      <c r="R31" s="10"/>
      <c r="S31" s="94"/>
      <c r="T31" s="241"/>
      <c r="U31" s="237"/>
    </row>
    <row r="32" spans="1:21" ht="13.5" customHeight="1" x14ac:dyDescent="0.45">
      <c r="A32" s="265"/>
      <c r="B32" s="241"/>
      <c r="C32" s="241"/>
      <c r="D32" s="268" t="s">
        <v>46</v>
      </c>
      <c r="E32" s="241"/>
      <c r="F32" s="241"/>
      <c r="G32" s="269"/>
      <c r="H32" s="281"/>
      <c r="I32" s="282"/>
      <c r="J32" s="241"/>
      <c r="K32" s="311" t="s">
        <v>27</v>
      </c>
      <c r="L32" s="311"/>
      <c r="M32" s="91" t="s">
        <v>10</v>
      </c>
      <c r="N32" s="92" t="s">
        <v>11</v>
      </c>
      <c r="O32" s="92" t="s">
        <v>12</v>
      </c>
      <c r="P32" s="92" t="s">
        <v>13</v>
      </c>
      <c r="Q32" s="92" t="s">
        <v>14</v>
      </c>
      <c r="R32" s="92" t="s">
        <v>15</v>
      </c>
      <c r="S32" s="93" t="s">
        <v>16</v>
      </c>
      <c r="T32" s="241"/>
      <c r="U32" s="237"/>
    </row>
    <row r="33" spans="1:21" ht="15.75" thickBot="1" x14ac:dyDescent="0.5">
      <c r="A33" s="266"/>
      <c r="B33" s="267"/>
      <c r="C33" s="267"/>
      <c r="D33" s="314" t="s">
        <v>44</v>
      </c>
      <c r="E33" s="315"/>
      <c r="F33" s="315"/>
      <c r="G33" s="316"/>
      <c r="H33" s="283"/>
      <c r="I33" s="284"/>
      <c r="J33" s="267"/>
      <c r="K33" s="267"/>
      <c r="L33" s="238"/>
      <c r="M33" s="95"/>
      <c r="N33" s="96"/>
      <c r="O33" s="96"/>
      <c r="P33" s="96"/>
      <c r="Q33" s="96"/>
      <c r="R33" s="96"/>
      <c r="S33" s="97"/>
      <c r="T33" s="267"/>
      <c r="U33" s="238"/>
    </row>
  </sheetData>
  <sheetProtection password="E1D7" sheet="1" objects="1" scenarios="1" selectLockedCells="1"/>
  <mergeCells count="104">
    <mergeCell ref="H10:I11"/>
    <mergeCell ref="Q10:R11"/>
    <mergeCell ref="S10:T11"/>
    <mergeCell ref="M29:S29"/>
    <mergeCell ref="M27:P27"/>
    <mergeCell ref="Q25:R25"/>
    <mergeCell ref="Q26:R26"/>
    <mergeCell ref="Q27:R27"/>
    <mergeCell ref="S23:S28"/>
    <mergeCell ref="M28:R28"/>
    <mergeCell ref="S18:T18"/>
    <mergeCell ref="S19:T19"/>
    <mergeCell ref="S20:T20"/>
    <mergeCell ref="Q18:R18"/>
    <mergeCell ref="Q19:R19"/>
    <mergeCell ref="Q20:R20"/>
    <mergeCell ref="T23:U33"/>
    <mergeCell ref="S21:U22"/>
    <mergeCell ref="M24:R24"/>
    <mergeCell ref="M23:R23"/>
    <mergeCell ref="S14:T14"/>
    <mergeCell ref="S15:T15"/>
    <mergeCell ref="S16:T16"/>
    <mergeCell ref="S17:T17"/>
    <mergeCell ref="H12:I12"/>
    <mergeCell ref="H13:I13"/>
    <mergeCell ref="H14:I14"/>
    <mergeCell ref="H15:I15"/>
    <mergeCell ref="H16:I16"/>
    <mergeCell ref="H17:I17"/>
    <mergeCell ref="H24:I24"/>
    <mergeCell ref="H25:I25"/>
    <mergeCell ref="H18:I18"/>
    <mergeCell ref="D31:G31"/>
    <mergeCell ref="K32:L32"/>
    <mergeCell ref="J18:L29"/>
    <mergeCell ref="J30:J33"/>
    <mergeCell ref="K31:L31"/>
    <mergeCell ref="K33:L33"/>
    <mergeCell ref="K30:L30"/>
    <mergeCell ref="H26:I26"/>
    <mergeCell ref="D33:G33"/>
    <mergeCell ref="D23:I23"/>
    <mergeCell ref="D24:G24"/>
    <mergeCell ref="D25:G25"/>
    <mergeCell ref="D27:G27"/>
    <mergeCell ref="D29:G29"/>
    <mergeCell ref="D28:I28"/>
    <mergeCell ref="D26:G26"/>
    <mergeCell ref="Q17:R17"/>
    <mergeCell ref="Q21:R21"/>
    <mergeCell ref="Q22:R22"/>
    <mergeCell ref="M21:P21"/>
    <mergeCell ref="M22:P22"/>
    <mergeCell ref="M18:P18"/>
    <mergeCell ref="M19:P19"/>
    <mergeCell ref="M20:P20"/>
    <mergeCell ref="D30:G30"/>
    <mergeCell ref="D21:G21"/>
    <mergeCell ref="D22:G22"/>
    <mergeCell ref="D18:G18"/>
    <mergeCell ref="D19:G19"/>
    <mergeCell ref="D20:G20"/>
    <mergeCell ref="A9:G9"/>
    <mergeCell ref="A18:C33"/>
    <mergeCell ref="D32:G32"/>
    <mergeCell ref="S12:T12"/>
    <mergeCell ref="P9:U9"/>
    <mergeCell ref="S13:T13"/>
    <mergeCell ref="Q12:R12"/>
    <mergeCell ref="Q13:R13"/>
    <mergeCell ref="Q14:R14"/>
    <mergeCell ref="H27:I27"/>
    <mergeCell ref="H32:I33"/>
    <mergeCell ref="H30:I31"/>
    <mergeCell ref="H29:I29"/>
    <mergeCell ref="H19:I19"/>
    <mergeCell ref="H20:I20"/>
    <mergeCell ref="H21:I21"/>
    <mergeCell ref="H22:I22"/>
    <mergeCell ref="Q15:R15"/>
    <mergeCell ref="Q16:R16"/>
    <mergeCell ref="P1:U1"/>
    <mergeCell ref="P2:U2"/>
    <mergeCell ref="P3:U3"/>
    <mergeCell ref="H2:H8"/>
    <mergeCell ref="P4:U4"/>
    <mergeCell ref="P5:U5"/>
    <mergeCell ref="P6:U8"/>
    <mergeCell ref="I1:O9"/>
    <mergeCell ref="A1:G1"/>
    <mergeCell ref="F7:G7"/>
    <mergeCell ref="A7:B7"/>
    <mergeCell ref="C7:D7"/>
    <mergeCell ref="A4:C4"/>
    <mergeCell ref="A2:C2"/>
    <mergeCell ref="A3:C3"/>
    <mergeCell ref="B5:C5"/>
    <mergeCell ref="A6:G6"/>
    <mergeCell ref="D3:G3"/>
    <mergeCell ref="D5:G5"/>
    <mergeCell ref="D4:G4"/>
    <mergeCell ref="D2:G2"/>
    <mergeCell ref="A8:G8"/>
  </mergeCells>
  <phoneticPr fontId="0" type="noConversion"/>
  <pageMargins left="0.5" right="0.5" top="0.75" bottom="0.75" header="0.5" footer="0.5"/>
  <pageSetup orientation="landscape" r:id="rId1"/>
  <headerFooter alignWithMargins="0">
    <oddHeader>&amp;C&amp;"Times New Roman,Bold"EMPLOYEE TIME RECOND - NEWBERRY COUNTY</oddHeader>
    <oddFooter>&amp;L&amp;"Times New Roman,Regular"&amp;8REV 7/01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view="pageBreakPreview" zoomScaleNormal="100" workbookViewId="0">
      <selection activeCell="D2" sqref="D2:G2"/>
    </sheetView>
  </sheetViews>
  <sheetFormatPr defaultColWidth="4.77734375" defaultRowHeight="15.4" x14ac:dyDescent="0.45"/>
  <cols>
    <col min="1" max="7" width="4.77734375" style="2" customWidth="1"/>
    <col min="8" max="8" width="1.77734375" style="2" customWidth="1"/>
    <col min="9" max="9" width="6.77734375" style="2" customWidth="1"/>
    <col min="10" max="19" width="4.77734375" style="2" customWidth="1"/>
    <col min="20" max="20" width="3.5546875" style="2" customWidth="1"/>
    <col min="21" max="21" width="13.21875" style="2" customWidth="1"/>
    <col min="22" max="16384" width="4.77734375" style="2"/>
  </cols>
  <sheetData>
    <row r="1" spans="1:23" ht="7.5" customHeight="1" thickBot="1" x14ac:dyDescent="0.5">
      <c r="A1" s="116"/>
      <c r="B1" s="116"/>
      <c r="C1" s="116"/>
      <c r="D1" s="116"/>
      <c r="E1" s="116"/>
      <c r="F1" s="116"/>
      <c r="G1" s="116"/>
      <c r="H1" s="1"/>
      <c r="I1" s="115"/>
      <c r="J1" s="115"/>
      <c r="K1" s="115"/>
      <c r="L1" s="115"/>
      <c r="M1" s="115"/>
      <c r="N1" s="115"/>
      <c r="O1" s="115"/>
      <c r="P1" s="108"/>
      <c r="Q1" s="108"/>
      <c r="R1" s="108"/>
      <c r="S1" s="108"/>
      <c r="T1" s="108"/>
      <c r="U1" s="108"/>
    </row>
    <row r="2" spans="1:23" x14ac:dyDescent="0.45">
      <c r="A2" s="122" t="s">
        <v>0</v>
      </c>
      <c r="B2" s="123"/>
      <c r="C2" s="123"/>
      <c r="D2" s="126"/>
      <c r="E2" s="126"/>
      <c r="F2" s="126"/>
      <c r="G2" s="126"/>
      <c r="H2" s="111"/>
      <c r="I2" s="115"/>
      <c r="J2" s="115"/>
      <c r="K2" s="115"/>
      <c r="L2" s="115"/>
      <c r="M2" s="115"/>
      <c r="N2" s="115"/>
      <c r="O2" s="115"/>
      <c r="P2" s="109"/>
      <c r="Q2" s="109"/>
      <c r="R2" s="109"/>
      <c r="S2" s="109"/>
      <c r="T2" s="109"/>
      <c r="U2" s="109"/>
      <c r="V2" s="1"/>
      <c r="W2" s="1"/>
    </row>
    <row r="3" spans="1:23" x14ac:dyDescent="0.45">
      <c r="A3" s="120" t="s">
        <v>1</v>
      </c>
      <c r="B3" s="121"/>
      <c r="C3" s="121"/>
      <c r="D3" s="117"/>
      <c r="E3" s="117"/>
      <c r="F3" s="117"/>
      <c r="G3" s="117"/>
      <c r="H3" s="112"/>
      <c r="I3" s="115"/>
      <c r="J3" s="115"/>
      <c r="K3" s="115"/>
      <c r="L3" s="115"/>
      <c r="M3" s="115"/>
      <c r="N3" s="115"/>
      <c r="O3" s="115"/>
      <c r="P3" s="110" t="s">
        <v>9</v>
      </c>
      <c r="Q3" s="110"/>
      <c r="R3" s="110"/>
      <c r="S3" s="110"/>
      <c r="T3" s="110"/>
      <c r="U3" s="110"/>
      <c r="V3" s="4"/>
      <c r="W3" s="4"/>
    </row>
    <row r="4" spans="1:23" ht="15.75" customHeight="1" x14ac:dyDescent="0.45">
      <c r="A4" s="120" t="s">
        <v>2</v>
      </c>
      <c r="B4" s="121"/>
      <c r="C4" s="121"/>
      <c r="D4" s="125"/>
      <c r="E4" s="125"/>
      <c r="F4" s="125"/>
      <c r="G4" s="125"/>
      <c r="H4" s="112"/>
      <c r="I4" s="115"/>
      <c r="J4" s="115"/>
      <c r="K4" s="115"/>
      <c r="L4" s="115"/>
      <c r="M4" s="115"/>
      <c r="N4" s="115"/>
      <c r="O4" s="115"/>
      <c r="P4" s="109"/>
      <c r="Q4" s="109"/>
      <c r="R4" s="109"/>
      <c r="S4" s="109"/>
      <c r="T4" s="109"/>
      <c r="U4" s="109"/>
      <c r="V4" s="1"/>
      <c r="W4" s="1"/>
    </row>
    <row r="5" spans="1:23" x14ac:dyDescent="0.45">
      <c r="A5" s="3"/>
      <c r="B5" s="121" t="s">
        <v>26</v>
      </c>
      <c r="C5" s="121"/>
      <c r="D5" s="124">
        <f>D4+13</f>
        <v>13</v>
      </c>
      <c r="E5" s="124"/>
      <c r="F5" s="124"/>
      <c r="G5" s="124"/>
      <c r="H5" s="112"/>
      <c r="I5" s="115"/>
      <c r="J5" s="115"/>
      <c r="K5" s="115"/>
      <c r="L5" s="115"/>
      <c r="M5" s="115"/>
      <c r="N5" s="115"/>
      <c r="O5" s="115"/>
      <c r="P5" s="110" t="s">
        <v>8</v>
      </c>
      <c r="Q5" s="110"/>
      <c r="R5" s="110"/>
      <c r="S5" s="110"/>
      <c r="T5" s="110"/>
      <c r="U5" s="110"/>
      <c r="V5" s="5"/>
      <c r="W5" s="5"/>
    </row>
    <row r="6" spans="1:23" ht="15.75" customHeight="1" x14ac:dyDescent="0.45">
      <c r="A6" s="120" t="s">
        <v>3</v>
      </c>
      <c r="B6" s="121"/>
      <c r="C6" s="121"/>
      <c r="D6" s="121"/>
      <c r="E6" s="121"/>
      <c r="F6" s="121"/>
      <c r="G6" s="121"/>
      <c r="H6" s="112"/>
      <c r="I6" s="115"/>
      <c r="J6" s="115"/>
      <c r="K6" s="115"/>
      <c r="L6" s="115"/>
      <c r="M6" s="115"/>
      <c r="N6" s="115"/>
      <c r="O6" s="115"/>
      <c r="P6" s="114" t="s">
        <v>7</v>
      </c>
      <c r="Q6" s="114"/>
      <c r="R6" s="114"/>
      <c r="S6" s="114"/>
      <c r="T6" s="114"/>
      <c r="U6" s="114"/>
      <c r="V6" s="6"/>
      <c r="W6" s="6"/>
    </row>
    <row r="7" spans="1:23" x14ac:dyDescent="0.45">
      <c r="A7" s="118" t="s">
        <v>4</v>
      </c>
      <c r="B7" s="119"/>
      <c r="C7" s="117"/>
      <c r="D7" s="117"/>
      <c r="E7" s="7" t="s">
        <v>5</v>
      </c>
      <c r="F7" s="117"/>
      <c r="G7" s="117"/>
      <c r="H7" s="112"/>
      <c r="I7" s="115"/>
      <c r="J7" s="115"/>
      <c r="K7" s="115"/>
      <c r="L7" s="115"/>
      <c r="M7" s="115"/>
      <c r="N7" s="115"/>
      <c r="O7" s="115"/>
      <c r="P7" s="114"/>
      <c r="Q7" s="114"/>
      <c r="R7" s="114"/>
      <c r="S7" s="114"/>
      <c r="T7" s="114"/>
      <c r="U7" s="114"/>
      <c r="V7" s="6"/>
      <c r="W7" s="6"/>
    </row>
    <row r="8" spans="1:23" ht="6" customHeight="1" thickBot="1" x14ac:dyDescent="0.5">
      <c r="A8" s="127" t="s">
        <v>6</v>
      </c>
      <c r="B8" s="128"/>
      <c r="C8" s="128"/>
      <c r="D8" s="128"/>
      <c r="E8" s="128"/>
      <c r="F8" s="128"/>
      <c r="G8" s="128"/>
      <c r="H8" s="113"/>
      <c r="I8" s="115"/>
      <c r="J8" s="115"/>
      <c r="K8" s="115"/>
      <c r="L8" s="115"/>
      <c r="M8" s="115"/>
      <c r="N8" s="115"/>
      <c r="O8" s="115"/>
      <c r="P8" s="114"/>
      <c r="Q8" s="114"/>
      <c r="R8" s="114"/>
      <c r="S8" s="114"/>
      <c r="T8" s="114"/>
      <c r="U8" s="114"/>
      <c r="V8" s="8"/>
      <c r="W8" s="8"/>
    </row>
    <row r="9" spans="1:23" ht="7.5" customHeight="1" thickBot="1" x14ac:dyDescent="0.5">
      <c r="A9" s="116"/>
      <c r="B9" s="116"/>
      <c r="C9" s="116"/>
      <c r="D9" s="116"/>
      <c r="E9" s="116"/>
      <c r="F9" s="116"/>
      <c r="G9" s="116"/>
      <c r="H9" s="1"/>
      <c r="I9" s="115"/>
      <c r="J9" s="115"/>
      <c r="K9" s="115"/>
      <c r="L9" s="115"/>
      <c r="M9" s="115"/>
      <c r="N9" s="115"/>
      <c r="O9" s="115"/>
      <c r="P9" s="169"/>
      <c r="Q9" s="169"/>
      <c r="R9" s="169"/>
      <c r="S9" s="169"/>
      <c r="T9" s="169"/>
      <c r="U9" s="169"/>
      <c r="V9" s="8"/>
      <c r="W9" s="8"/>
    </row>
    <row r="10" spans="1:23" ht="11.25" customHeight="1" x14ac:dyDescent="0.45">
      <c r="A10" s="52" t="s">
        <v>10</v>
      </c>
      <c r="B10" s="53" t="s">
        <v>11</v>
      </c>
      <c r="C10" s="53" t="s">
        <v>12</v>
      </c>
      <c r="D10" s="53" t="s">
        <v>13</v>
      </c>
      <c r="E10" s="53" t="s">
        <v>14</v>
      </c>
      <c r="F10" s="53" t="s">
        <v>15</v>
      </c>
      <c r="G10" s="54" t="s">
        <v>16</v>
      </c>
      <c r="H10" s="100" t="s">
        <v>17</v>
      </c>
      <c r="I10" s="101"/>
      <c r="J10" s="56" t="s">
        <v>10</v>
      </c>
      <c r="K10" s="53" t="s">
        <v>11</v>
      </c>
      <c r="L10" s="53" t="s">
        <v>12</v>
      </c>
      <c r="M10" s="53" t="s">
        <v>13</v>
      </c>
      <c r="N10" s="53" t="s">
        <v>14</v>
      </c>
      <c r="O10" s="53" t="s">
        <v>15</v>
      </c>
      <c r="P10" s="57" t="s">
        <v>16</v>
      </c>
      <c r="Q10" s="100" t="s">
        <v>18</v>
      </c>
      <c r="R10" s="101"/>
      <c r="S10" s="104" t="s">
        <v>19</v>
      </c>
      <c r="T10" s="105"/>
      <c r="U10" s="4"/>
      <c r="V10" s="4"/>
      <c r="W10" s="4"/>
    </row>
    <row r="11" spans="1:23" ht="12" customHeight="1" thickBot="1" x14ac:dyDescent="0.5">
      <c r="A11" s="51">
        <f>D4</f>
        <v>0</v>
      </c>
      <c r="B11" s="50">
        <f t="shared" ref="B11:G11" si="0">A11+1</f>
        <v>1</v>
      </c>
      <c r="C11" s="50">
        <f t="shared" si="0"/>
        <v>2</v>
      </c>
      <c r="D11" s="50">
        <f t="shared" si="0"/>
        <v>3</v>
      </c>
      <c r="E11" s="50">
        <f t="shared" si="0"/>
        <v>4</v>
      </c>
      <c r="F11" s="50">
        <f t="shared" si="0"/>
        <v>5</v>
      </c>
      <c r="G11" s="55">
        <f t="shared" si="0"/>
        <v>6</v>
      </c>
      <c r="H11" s="102"/>
      <c r="I11" s="103"/>
      <c r="J11" s="75">
        <f>G11+1</f>
        <v>7</v>
      </c>
      <c r="K11" s="73">
        <f t="shared" ref="K11:P11" si="1">J11+1</f>
        <v>8</v>
      </c>
      <c r="L11" s="73">
        <f t="shared" si="1"/>
        <v>9</v>
      </c>
      <c r="M11" s="73">
        <f t="shared" si="1"/>
        <v>10</v>
      </c>
      <c r="N11" s="73">
        <f t="shared" si="1"/>
        <v>11</v>
      </c>
      <c r="O11" s="73">
        <f t="shared" si="1"/>
        <v>12</v>
      </c>
      <c r="P11" s="74">
        <f t="shared" si="1"/>
        <v>13</v>
      </c>
      <c r="Q11" s="102"/>
      <c r="R11" s="103"/>
      <c r="S11" s="106"/>
      <c r="T11" s="107"/>
      <c r="U11" s="4"/>
      <c r="V11" s="4"/>
      <c r="W11" s="4"/>
    </row>
    <row r="12" spans="1:23" ht="17.100000000000001" customHeight="1" x14ac:dyDescent="0.45">
      <c r="A12" s="9"/>
      <c r="B12" s="10"/>
      <c r="C12" s="10"/>
      <c r="D12" s="10"/>
      <c r="E12" s="10"/>
      <c r="F12" s="10"/>
      <c r="G12" s="11"/>
      <c r="H12" s="157">
        <f t="shared" ref="H12:H17" si="2">SUM(A12:G12)</f>
        <v>0</v>
      </c>
      <c r="I12" s="158"/>
      <c r="J12" s="14"/>
      <c r="K12" s="10"/>
      <c r="L12" s="10"/>
      <c r="M12" s="10"/>
      <c r="N12" s="10"/>
      <c r="O12" s="10"/>
      <c r="P12" s="15"/>
      <c r="Q12" s="157">
        <f t="shared" ref="Q12:Q17" si="3">SUM(J12:P12)</f>
        <v>0</v>
      </c>
      <c r="R12" s="158"/>
      <c r="S12" s="167">
        <f>SUM(H12+Q12)</f>
        <v>0</v>
      </c>
      <c r="T12" s="168"/>
      <c r="U12" s="17" t="s">
        <v>20</v>
      </c>
    </row>
    <row r="13" spans="1:23" ht="17.100000000000001" customHeight="1" x14ac:dyDescent="0.45">
      <c r="A13" s="18"/>
      <c r="B13" s="19"/>
      <c r="C13" s="19"/>
      <c r="D13" s="19"/>
      <c r="E13" s="19"/>
      <c r="F13" s="19"/>
      <c r="G13" s="20"/>
      <c r="H13" s="159">
        <f t="shared" si="2"/>
        <v>0</v>
      </c>
      <c r="I13" s="160"/>
      <c r="J13" s="21"/>
      <c r="K13" s="19"/>
      <c r="L13" s="19"/>
      <c r="M13" s="19"/>
      <c r="N13" s="19"/>
      <c r="O13" s="19"/>
      <c r="P13" s="22"/>
      <c r="Q13" s="159">
        <f t="shared" si="3"/>
        <v>0</v>
      </c>
      <c r="R13" s="160"/>
      <c r="S13" s="170">
        <f>SUM(H13+Q13)</f>
        <v>0</v>
      </c>
      <c r="T13" s="171"/>
      <c r="U13" s="23" t="s">
        <v>4</v>
      </c>
    </row>
    <row r="14" spans="1:23" ht="17.100000000000001" customHeight="1" x14ac:dyDescent="0.45">
      <c r="A14" s="9"/>
      <c r="B14" s="10"/>
      <c r="C14" s="10"/>
      <c r="D14" s="10"/>
      <c r="E14" s="10"/>
      <c r="F14" s="10"/>
      <c r="G14" s="11"/>
      <c r="H14" s="157">
        <f t="shared" si="2"/>
        <v>0</v>
      </c>
      <c r="I14" s="158"/>
      <c r="J14" s="14"/>
      <c r="K14" s="10"/>
      <c r="L14" s="10"/>
      <c r="M14" s="10"/>
      <c r="N14" s="10"/>
      <c r="O14" s="10"/>
      <c r="P14" s="15"/>
      <c r="Q14" s="157">
        <f t="shared" si="3"/>
        <v>0</v>
      </c>
      <c r="R14" s="158"/>
      <c r="S14" s="167">
        <f t="shared" ref="S14:S19" si="4">SUM(H14+Q14)</f>
        <v>0</v>
      </c>
      <c r="T14" s="168"/>
      <c r="U14" s="24" t="s">
        <v>21</v>
      </c>
    </row>
    <row r="15" spans="1:23" ht="17.100000000000001" customHeight="1" x14ac:dyDescent="0.45">
      <c r="A15" s="18"/>
      <c r="B15" s="19"/>
      <c r="C15" s="19"/>
      <c r="D15" s="19"/>
      <c r="E15" s="19"/>
      <c r="F15" s="19"/>
      <c r="G15" s="20"/>
      <c r="H15" s="159">
        <f t="shared" si="2"/>
        <v>0</v>
      </c>
      <c r="I15" s="160"/>
      <c r="J15" s="21"/>
      <c r="K15" s="19"/>
      <c r="L15" s="19"/>
      <c r="M15" s="19"/>
      <c r="N15" s="19"/>
      <c r="O15" s="19"/>
      <c r="P15" s="22"/>
      <c r="Q15" s="159">
        <f t="shared" si="3"/>
        <v>0</v>
      </c>
      <c r="R15" s="160"/>
      <c r="S15" s="170">
        <f t="shared" si="4"/>
        <v>0</v>
      </c>
      <c r="T15" s="171"/>
      <c r="U15" s="23" t="s">
        <v>22</v>
      </c>
    </row>
    <row r="16" spans="1:23" ht="17.100000000000001" customHeight="1" x14ac:dyDescent="0.45">
      <c r="A16" s="9"/>
      <c r="B16" s="10"/>
      <c r="C16" s="10"/>
      <c r="D16" s="10"/>
      <c r="E16" s="10"/>
      <c r="F16" s="10"/>
      <c r="G16" s="11"/>
      <c r="H16" s="157">
        <f t="shared" si="2"/>
        <v>0</v>
      </c>
      <c r="I16" s="158"/>
      <c r="J16" s="14"/>
      <c r="K16" s="10"/>
      <c r="L16" s="10"/>
      <c r="M16" s="10"/>
      <c r="N16" s="10"/>
      <c r="O16" s="10"/>
      <c r="P16" s="15"/>
      <c r="Q16" s="157">
        <f t="shared" si="3"/>
        <v>0</v>
      </c>
      <c r="R16" s="158"/>
      <c r="S16" s="167">
        <f t="shared" si="4"/>
        <v>0</v>
      </c>
      <c r="T16" s="168"/>
      <c r="U16" s="24" t="s">
        <v>23</v>
      </c>
    </row>
    <row r="17" spans="1:21" ht="17.100000000000001" customHeight="1" thickBot="1" x14ac:dyDescent="0.5">
      <c r="A17" s="25"/>
      <c r="B17" s="26"/>
      <c r="C17" s="26"/>
      <c r="D17" s="26"/>
      <c r="E17" s="26"/>
      <c r="F17" s="26"/>
      <c r="G17" s="27"/>
      <c r="H17" s="221">
        <f t="shared" si="2"/>
        <v>0</v>
      </c>
      <c r="I17" s="222"/>
      <c r="J17" s="28"/>
      <c r="K17" s="26"/>
      <c r="L17" s="26"/>
      <c r="M17" s="26"/>
      <c r="N17" s="26"/>
      <c r="O17" s="26"/>
      <c r="P17" s="29"/>
      <c r="Q17" s="161">
        <f t="shared" si="3"/>
        <v>0</v>
      </c>
      <c r="R17" s="162"/>
      <c r="S17" s="231">
        <f t="shared" si="4"/>
        <v>0</v>
      </c>
      <c r="T17" s="232"/>
      <c r="U17" s="30" t="s">
        <v>24</v>
      </c>
    </row>
    <row r="18" spans="1:21" ht="21.75" thickTop="1" x14ac:dyDescent="0.45">
      <c r="A18" s="144"/>
      <c r="B18" s="116"/>
      <c r="C18" s="116"/>
      <c r="D18" s="135" t="s">
        <v>33</v>
      </c>
      <c r="E18" s="136"/>
      <c r="F18" s="136"/>
      <c r="G18" s="137"/>
      <c r="H18" s="201">
        <f>SUM(H12:I17)</f>
        <v>0</v>
      </c>
      <c r="I18" s="202"/>
      <c r="J18" s="108"/>
      <c r="K18" s="108"/>
      <c r="L18" s="108"/>
      <c r="M18" s="135" t="s">
        <v>32</v>
      </c>
      <c r="N18" s="136"/>
      <c r="O18" s="136"/>
      <c r="P18" s="137"/>
      <c r="Q18" s="151">
        <f>SUM(Q12:R17)</f>
        <v>0</v>
      </c>
      <c r="R18" s="152"/>
      <c r="S18" s="223">
        <f t="shared" si="4"/>
        <v>0</v>
      </c>
      <c r="T18" s="137"/>
      <c r="U18" s="31" t="s">
        <v>41</v>
      </c>
    </row>
    <row r="19" spans="1:21" ht="21.4" x14ac:dyDescent="0.45">
      <c r="A19" s="144"/>
      <c r="B19" s="116"/>
      <c r="C19" s="116"/>
      <c r="D19" s="138" t="s">
        <v>28</v>
      </c>
      <c r="E19" s="139"/>
      <c r="F19" s="139"/>
      <c r="G19" s="140"/>
      <c r="H19" s="153" t="str">
        <f>IF(H18&lt;40,"0.00",VALUE(H18-H15-40))</f>
        <v>0.00</v>
      </c>
      <c r="I19" s="154"/>
      <c r="J19" s="108"/>
      <c r="K19" s="108"/>
      <c r="L19" s="108"/>
      <c r="M19" s="138" t="s">
        <v>28</v>
      </c>
      <c r="N19" s="139"/>
      <c r="O19" s="139"/>
      <c r="P19" s="140"/>
      <c r="Q19" s="153" t="str">
        <f>IF(Q18&lt;40,"0.00",VALUE(Q18-Q15-40))</f>
        <v>0.00</v>
      </c>
      <c r="R19" s="154"/>
      <c r="S19" s="170">
        <f t="shared" si="4"/>
        <v>0</v>
      </c>
      <c r="T19" s="171"/>
      <c r="U19" s="23" t="s">
        <v>25</v>
      </c>
    </row>
    <row r="20" spans="1:21" ht="21.75" thickBot="1" x14ac:dyDescent="0.5">
      <c r="A20" s="144"/>
      <c r="B20" s="116"/>
      <c r="C20" s="116"/>
      <c r="D20" s="141" t="s">
        <v>29</v>
      </c>
      <c r="E20" s="142"/>
      <c r="F20" s="142"/>
      <c r="G20" s="143"/>
      <c r="H20" s="203">
        <f>VALUE(H18-H19-H15)</f>
        <v>0</v>
      </c>
      <c r="I20" s="204"/>
      <c r="J20" s="108"/>
      <c r="K20" s="108"/>
      <c r="L20" s="108"/>
      <c r="M20" s="141" t="s">
        <v>29</v>
      </c>
      <c r="N20" s="142"/>
      <c r="O20" s="142"/>
      <c r="P20" s="143"/>
      <c r="Q20" s="155">
        <f>VALUE(Q18-Q19-Q15)</f>
        <v>0</v>
      </c>
      <c r="R20" s="156"/>
      <c r="S20" s="224">
        <f>IF(S18+S19=75,"80.00",SUM(S18+S19))</f>
        <v>0</v>
      </c>
      <c r="T20" s="225"/>
      <c r="U20" s="32" t="s">
        <v>42</v>
      </c>
    </row>
    <row r="21" spans="1:21" ht="23.25" customHeight="1" thickTop="1" x14ac:dyDescent="0.45">
      <c r="A21" s="144"/>
      <c r="B21" s="116"/>
      <c r="C21" s="116"/>
      <c r="D21" s="129" t="s">
        <v>30</v>
      </c>
      <c r="E21" s="130"/>
      <c r="F21" s="130"/>
      <c r="G21" s="131"/>
      <c r="H21" s="205">
        <f>IF(H15&lt;=2.5,VALUE(H15),VALUE(2.5))</f>
        <v>0</v>
      </c>
      <c r="I21" s="206"/>
      <c r="J21" s="108"/>
      <c r="K21" s="108"/>
      <c r="L21" s="108"/>
      <c r="M21" s="129" t="s">
        <v>30</v>
      </c>
      <c r="N21" s="130"/>
      <c r="O21" s="130"/>
      <c r="P21" s="131"/>
      <c r="Q21" s="163">
        <f>IF(Q15&lt;=2.5,VALUE(Q15),VALUE(2.5))</f>
        <v>0</v>
      </c>
      <c r="R21" s="164"/>
      <c r="S21" s="116"/>
      <c r="T21" s="116"/>
      <c r="U21" s="112"/>
    </row>
    <row r="22" spans="1:21" ht="23.25" customHeight="1" thickBot="1" x14ac:dyDescent="0.5">
      <c r="A22" s="144"/>
      <c r="B22" s="116"/>
      <c r="C22" s="116"/>
      <c r="D22" s="132" t="s">
        <v>31</v>
      </c>
      <c r="E22" s="133"/>
      <c r="F22" s="133"/>
      <c r="G22" s="134"/>
      <c r="H22" s="149">
        <f>IF(H15&gt;2.5,VALUE(H15-2.5),VALUE(0))</f>
        <v>0</v>
      </c>
      <c r="I22" s="150"/>
      <c r="J22" s="108"/>
      <c r="K22" s="108"/>
      <c r="L22" s="108"/>
      <c r="M22" s="132" t="s">
        <v>31</v>
      </c>
      <c r="N22" s="133"/>
      <c r="O22" s="133"/>
      <c r="P22" s="134"/>
      <c r="Q22" s="165">
        <f>IF(Q15&gt;2.5,VALUE(Q15-2.5),VALUE(0))</f>
        <v>0</v>
      </c>
      <c r="R22" s="166"/>
      <c r="S22" s="116"/>
      <c r="T22" s="116"/>
      <c r="U22" s="112"/>
    </row>
    <row r="23" spans="1:21" ht="7.5" customHeight="1" thickBot="1" x14ac:dyDescent="0.5">
      <c r="A23" s="144"/>
      <c r="B23" s="116"/>
      <c r="C23" s="116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16"/>
      <c r="U23" s="112"/>
    </row>
    <row r="24" spans="1:21" s="33" customFormat="1" ht="13.5" customHeight="1" x14ac:dyDescent="0.3">
      <c r="A24" s="144"/>
      <c r="B24" s="116"/>
      <c r="C24" s="116"/>
      <c r="D24" s="172" t="s">
        <v>34</v>
      </c>
      <c r="E24" s="173"/>
      <c r="F24" s="173"/>
      <c r="G24" s="174"/>
      <c r="H24" s="185" t="s">
        <v>35</v>
      </c>
      <c r="I24" s="186"/>
      <c r="J24" s="108"/>
      <c r="K24" s="108"/>
      <c r="L24" s="108"/>
      <c r="M24" s="172" t="s">
        <v>36</v>
      </c>
      <c r="N24" s="213"/>
      <c r="O24" s="213"/>
      <c r="P24" s="213"/>
      <c r="Q24" s="213"/>
      <c r="R24" s="214"/>
      <c r="S24" s="108"/>
      <c r="T24" s="116"/>
      <c r="U24" s="112"/>
    </row>
    <row r="25" spans="1:21" ht="17.100000000000001" customHeight="1" x14ac:dyDescent="0.45">
      <c r="A25" s="144"/>
      <c r="B25" s="116"/>
      <c r="C25" s="116"/>
      <c r="D25" s="228" t="s">
        <v>4</v>
      </c>
      <c r="E25" s="229"/>
      <c r="F25" s="229"/>
      <c r="G25" s="230"/>
      <c r="H25" s="199">
        <f>VALUE(C7-S13+9.25)</f>
        <v>9.25</v>
      </c>
      <c r="I25" s="200"/>
      <c r="J25" s="108"/>
      <c r="K25" s="108"/>
      <c r="L25" s="108"/>
      <c r="M25" s="44" t="s">
        <v>50</v>
      </c>
      <c r="N25" s="45">
        <f>VALUE(H21+Q21)</f>
        <v>0</v>
      </c>
      <c r="O25" s="45" t="s">
        <v>49</v>
      </c>
      <c r="P25" s="46"/>
      <c r="Q25" s="208">
        <f>VALUE(N25*1)</f>
        <v>0</v>
      </c>
      <c r="R25" s="209"/>
      <c r="S25" s="108"/>
      <c r="T25" s="116"/>
      <c r="U25" s="112"/>
    </row>
    <row r="26" spans="1:21" ht="17.100000000000001" customHeight="1" x14ac:dyDescent="0.45">
      <c r="A26" s="144"/>
      <c r="B26" s="116"/>
      <c r="C26" s="116"/>
      <c r="D26" s="218" t="s">
        <v>5</v>
      </c>
      <c r="E26" s="219"/>
      <c r="F26" s="219"/>
      <c r="G26" s="220"/>
      <c r="H26" s="226">
        <f>VALUE(F7-S14+3.7)</f>
        <v>3.7</v>
      </c>
      <c r="I26" s="227"/>
      <c r="J26" s="108"/>
      <c r="K26" s="108"/>
      <c r="L26" s="108"/>
      <c r="M26" s="47" t="s">
        <v>51</v>
      </c>
      <c r="N26" s="48">
        <f>VALUE(H22+Q22)</f>
        <v>0</v>
      </c>
      <c r="O26" s="48" t="s">
        <v>52</v>
      </c>
      <c r="P26" s="49"/>
      <c r="Q26" s="210">
        <f>VALUE(N26*1.5)</f>
        <v>0</v>
      </c>
      <c r="R26" s="211"/>
      <c r="S26" s="108"/>
      <c r="T26" s="116"/>
      <c r="U26" s="112"/>
    </row>
    <row r="27" spans="1:21" ht="17.100000000000001" customHeight="1" thickBot="1" x14ac:dyDescent="0.5">
      <c r="A27" s="144"/>
      <c r="B27" s="116"/>
      <c r="C27" s="116"/>
      <c r="D27" s="196" t="s">
        <v>47</v>
      </c>
      <c r="E27" s="197"/>
      <c r="F27" s="197"/>
      <c r="G27" s="198"/>
      <c r="H27" s="175"/>
      <c r="I27" s="176"/>
      <c r="J27" s="108"/>
      <c r="K27" s="108"/>
      <c r="L27" s="108"/>
      <c r="M27" s="196" t="s">
        <v>48</v>
      </c>
      <c r="N27" s="197"/>
      <c r="O27" s="197"/>
      <c r="P27" s="198"/>
      <c r="Q27" s="179">
        <f>SUM(Q25:R26)</f>
        <v>0</v>
      </c>
      <c r="R27" s="180"/>
      <c r="S27" s="108"/>
      <c r="T27" s="116"/>
      <c r="U27" s="112"/>
    </row>
    <row r="28" spans="1:21" ht="7.5" customHeight="1" thickBot="1" x14ac:dyDescent="0.5">
      <c r="A28" s="144"/>
      <c r="B28" s="116"/>
      <c r="C28" s="116"/>
      <c r="D28" s="108"/>
      <c r="E28" s="108"/>
      <c r="F28" s="108"/>
      <c r="G28" s="108"/>
      <c r="H28" s="108"/>
      <c r="I28" s="108"/>
      <c r="J28" s="108"/>
      <c r="K28" s="108"/>
      <c r="L28" s="108"/>
      <c r="M28" s="212"/>
      <c r="N28" s="212"/>
      <c r="O28" s="212"/>
      <c r="P28" s="212"/>
      <c r="Q28" s="212"/>
      <c r="R28" s="212"/>
      <c r="S28" s="108"/>
      <c r="T28" s="116"/>
      <c r="U28" s="112"/>
    </row>
    <row r="29" spans="1:21" s="34" customFormat="1" ht="13.5" customHeight="1" x14ac:dyDescent="0.3">
      <c r="A29" s="144"/>
      <c r="B29" s="116"/>
      <c r="C29" s="116"/>
      <c r="D29" s="172" t="s">
        <v>37</v>
      </c>
      <c r="E29" s="173"/>
      <c r="F29" s="173"/>
      <c r="G29" s="174"/>
      <c r="H29" s="185" t="s">
        <v>38</v>
      </c>
      <c r="I29" s="186"/>
      <c r="J29" s="108"/>
      <c r="K29" s="108"/>
      <c r="L29" s="108"/>
      <c r="M29" s="215" t="s">
        <v>39</v>
      </c>
      <c r="N29" s="216"/>
      <c r="O29" s="216"/>
      <c r="P29" s="216"/>
      <c r="Q29" s="216"/>
      <c r="R29" s="216"/>
      <c r="S29" s="217"/>
      <c r="T29" s="116"/>
      <c r="U29" s="112"/>
    </row>
    <row r="30" spans="1:21" ht="13.5" customHeight="1" x14ac:dyDescent="0.45">
      <c r="A30" s="144"/>
      <c r="B30" s="116"/>
      <c r="C30" s="116"/>
      <c r="D30" s="187" t="s">
        <v>45</v>
      </c>
      <c r="E30" s="188"/>
      <c r="F30" s="188"/>
      <c r="G30" s="189"/>
      <c r="H30" s="181"/>
      <c r="I30" s="182"/>
      <c r="J30" s="116"/>
      <c r="K30" s="207" t="s">
        <v>40</v>
      </c>
      <c r="L30" s="207"/>
      <c r="M30" s="35" t="s">
        <v>10</v>
      </c>
      <c r="N30" s="36" t="s">
        <v>11</v>
      </c>
      <c r="O30" s="36" t="s">
        <v>12</v>
      </c>
      <c r="P30" s="36" t="s">
        <v>13</v>
      </c>
      <c r="Q30" s="36" t="s">
        <v>14</v>
      </c>
      <c r="R30" s="36" t="s">
        <v>15</v>
      </c>
      <c r="S30" s="37" t="s">
        <v>16</v>
      </c>
      <c r="T30" s="116"/>
      <c r="U30" s="112"/>
    </row>
    <row r="31" spans="1:21" x14ac:dyDescent="0.45">
      <c r="A31" s="144"/>
      <c r="B31" s="116"/>
      <c r="C31" s="116"/>
      <c r="D31" s="190" t="s">
        <v>43</v>
      </c>
      <c r="E31" s="191"/>
      <c r="F31" s="191"/>
      <c r="G31" s="192"/>
      <c r="H31" s="183"/>
      <c r="I31" s="184"/>
      <c r="J31" s="116"/>
      <c r="K31" s="207"/>
      <c r="L31" s="207"/>
      <c r="M31" s="16"/>
      <c r="N31" s="12"/>
      <c r="O31" s="12"/>
      <c r="P31" s="12"/>
      <c r="Q31" s="12"/>
      <c r="R31" s="12"/>
      <c r="S31" s="13"/>
      <c r="T31" s="116"/>
      <c r="U31" s="112"/>
    </row>
    <row r="32" spans="1:21" ht="13.5" customHeight="1" x14ac:dyDescent="0.45">
      <c r="A32" s="144"/>
      <c r="B32" s="116"/>
      <c r="C32" s="116"/>
      <c r="D32" s="147" t="s">
        <v>46</v>
      </c>
      <c r="E32" s="116"/>
      <c r="F32" s="116"/>
      <c r="G32" s="148"/>
      <c r="H32" s="177"/>
      <c r="I32" s="178"/>
      <c r="J32" s="116"/>
      <c r="K32" s="207" t="s">
        <v>27</v>
      </c>
      <c r="L32" s="207"/>
      <c r="M32" s="38" t="s">
        <v>10</v>
      </c>
      <c r="N32" s="39" t="s">
        <v>11</v>
      </c>
      <c r="O32" s="39" t="s">
        <v>12</v>
      </c>
      <c r="P32" s="39" t="s">
        <v>13</v>
      </c>
      <c r="Q32" s="39" t="s">
        <v>14</v>
      </c>
      <c r="R32" s="39" t="s">
        <v>15</v>
      </c>
      <c r="S32" s="40" t="s">
        <v>16</v>
      </c>
      <c r="T32" s="116"/>
      <c r="U32" s="112"/>
    </row>
    <row r="33" spans="1:21" ht="15.75" thickBot="1" x14ac:dyDescent="0.5">
      <c r="A33" s="145"/>
      <c r="B33" s="146"/>
      <c r="C33" s="146"/>
      <c r="D33" s="193" t="s">
        <v>44</v>
      </c>
      <c r="E33" s="194"/>
      <c r="F33" s="194"/>
      <c r="G33" s="195"/>
      <c r="H33" s="179"/>
      <c r="I33" s="180"/>
      <c r="J33" s="146"/>
      <c r="K33" s="146"/>
      <c r="L33" s="113"/>
      <c r="M33" s="41"/>
      <c r="N33" s="42"/>
      <c r="O33" s="42"/>
      <c r="P33" s="42"/>
      <c r="Q33" s="42"/>
      <c r="R33" s="42"/>
      <c r="S33" s="43"/>
      <c r="T33" s="146"/>
      <c r="U33" s="113"/>
    </row>
  </sheetData>
  <sheetProtection password="E1D7" sheet="1" objects="1" scenarios="1" selectLockedCells="1"/>
  <mergeCells count="104">
    <mergeCell ref="H10:I11"/>
    <mergeCell ref="Q10:R11"/>
    <mergeCell ref="S10:T11"/>
    <mergeCell ref="M29:S29"/>
    <mergeCell ref="M27:P27"/>
    <mergeCell ref="Q25:R25"/>
    <mergeCell ref="Q26:R26"/>
    <mergeCell ref="Q27:R27"/>
    <mergeCell ref="S23:S28"/>
    <mergeCell ref="M28:R28"/>
    <mergeCell ref="S18:T18"/>
    <mergeCell ref="S19:T19"/>
    <mergeCell ref="S20:T20"/>
    <mergeCell ref="Q18:R18"/>
    <mergeCell ref="Q19:R19"/>
    <mergeCell ref="Q20:R20"/>
    <mergeCell ref="T23:U33"/>
    <mergeCell ref="S21:U22"/>
    <mergeCell ref="M24:R24"/>
    <mergeCell ref="M23:R23"/>
    <mergeCell ref="S14:T14"/>
    <mergeCell ref="S15:T15"/>
    <mergeCell ref="S16:T16"/>
    <mergeCell ref="S17:T17"/>
    <mergeCell ref="H12:I12"/>
    <mergeCell ref="H13:I13"/>
    <mergeCell ref="H14:I14"/>
    <mergeCell ref="H15:I15"/>
    <mergeCell ref="H16:I16"/>
    <mergeCell ref="H17:I17"/>
    <mergeCell ref="H24:I24"/>
    <mergeCell ref="H25:I25"/>
    <mergeCell ref="H18:I18"/>
    <mergeCell ref="D31:G31"/>
    <mergeCell ref="K32:L32"/>
    <mergeCell ref="J18:L29"/>
    <mergeCell ref="J30:J33"/>
    <mergeCell ref="K31:L31"/>
    <mergeCell ref="K33:L33"/>
    <mergeCell ref="K30:L30"/>
    <mergeCell ref="H26:I26"/>
    <mergeCell ref="D33:G33"/>
    <mergeCell ref="D23:I23"/>
    <mergeCell ref="D24:G24"/>
    <mergeCell ref="D25:G25"/>
    <mergeCell ref="D27:G27"/>
    <mergeCell ref="D29:G29"/>
    <mergeCell ref="D28:I28"/>
    <mergeCell ref="D26:G26"/>
    <mergeCell ref="Q17:R17"/>
    <mergeCell ref="Q21:R21"/>
    <mergeCell ref="Q22:R22"/>
    <mergeCell ref="M21:P21"/>
    <mergeCell ref="M22:P22"/>
    <mergeCell ref="M18:P18"/>
    <mergeCell ref="M19:P19"/>
    <mergeCell ref="M20:P20"/>
    <mergeCell ref="D30:G30"/>
    <mergeCell ref="D21:G21"/>
    <mergeCell ref="D22:G22"/>
    <mergeCell ref="D18:G18"/>
    <mergeCell ref="D19:G19"/>
    <mergeCell ref="D20:G20"/>
    <mergeCell ref="A9:G9"/>
    <mergeCell ref="A18:C33"/>
    <mergeCell ref="D32:G32"/>
    <mergeCell ref="S12:T12"/>
    <mergeCell ref="P9:U9"/>
    <mergeCell ref="S13:T13"/>
    <mergeCell ref="Q12:R12"/>
    <mergeCell ref="Q13:R13"/>
    <mergeCell ref="Q14:R14"/>
    <mergeCell ref="H27:I27"/>
    <mergeCell ref="H32:I33"/>
    <mergeCell ref="H30:I31"/>
    <mergeCell ref="H29:I29"/>
    <mergeCell ref="H19:I19"/>
    <mergeCell ref="H20:I20"/>
    <mergeCell ref="H21:I21"/>
    <mergeCell ref="H22:I22"/>
    <mergeCell ref="Q15:R15"/>
    <mergeCell ref="Q16:R16"/>
    <mergeCell ref="P1:U1"/>
    <mergeCell ref="P2:U2"/>
    <mergeCell ref="P3:U3"/>
    <mergeCell ref="H2:H8"/>
    <mergeCell ref="P4:U4"/>
    <mergeCell ref="P5:U5"/>
    <mergeCell ref="P6:U8"/>
    <mergeCell ref="I1:O9"/>
    <mergeCell ref="A1:G1"/>
    <mergeCell ref="F7:G7"/>
    <mergeCell ref="A7:B7"/>
    <mergeCell ref="C7:D7"/>
    <mergeCell ref="A4:C4"/>
    <mergeCell ref="A2:C2"/>
    <mergeCell ref="A3:C3"/>
    <mergeCell ref="B5:C5"/>
    <mergeCell ref="A6:G6"/>
    <mergeCell ref="D3:G3"/>
    <mergeCell ref="D5:G5"/>
    <mergeCell ref="D4:G4"/>
    <mergeCell ref="D2:G2"/>
    <mergeCell ref="A8:G8"/>
  </mergeCells>
  <phoneticPr fontId="0" type="noConversion"/>
  <pageMargins left="0.5" right="0.5" top="0.75" bottom="0.75" header="0.5" footer="0.5"/>
  <pageSetup orientation="landscape" r:id="rId1"/>
  <headerFooter alignWithMargins="0">
    <oddHeader>&amp;C&amp;"Times New Roman,Bold"EMPLOYEE TIME RECOND - NEWBERRY COUNTY</oddHeader>
    <oddFooter>&amp;L&amp;"Times New Roman,Regular"&amp;8REV 7/01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&lt;5 Years Service</vt:lpstr>
      <vt:lpstr>=5, &lt;10 Years Service</vt:lpstr>
      <vt:lpstr>=10, &lt;20 Years Service</vt:lpstr>
      <vt:lpstr>=&gt;20 Years Service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K. Beard</dc:creator>
  <cp:lastModifiedBy>Taylor Davenport</cp:lastModifiedBy>
  <cp:lastPrinted>2007-02-14T13:38:22Z</cp:lastPrinted>
  <dcterms:created xsi:type="dcterms:W3CDTF">2003-12-23T18:38:40Z</dcterms:created>
  <dcterms:modified xsi:type="dcterms:W3CDTF">2018-03-05T16:20:14Z</dcterms:modified>
</cp:coreProperties>
</file>